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NNTT\6 - PROYECTOS\2022 - Procesos Selectivos\Procesos estabilización de empleo temporal\"/>
    </mc:Choice>
  </mc:AlternateContent>
  <xr:revisionPtr revIDLastSave="0" documentId="13_ncr:1_{7017BD77-4AEF-4507-9CB1-AAAB557E5AD3}" xr6:coauthVersionLast="47" xr6:coauthVersionMax="47" xr10:uidLastSave="{00000000-0000-0000-0000-000000000000}"/>
  <workbookProtection workbookAlgorithmName="SHA-512" workbookHashValue="XZq7MuG/pW8sroRmS+bD/LOibsawpvv3JKHf51By+sQzjZedDkxIUOv8itMBduQ0SOyclK3qCxBaTjHm+4as4A==" workbookSaltValue="jlaYIS8RbP0S3Vz0npyPCA==" workbookSpinCount="100000" lockStructure="1"/>
  <bookViews>
    <workbookView xWindow="-108" yWindow="-108" windowWidth="23256" windowHeight="12576" xr2:uid="{00000000-000D-0000-FFFF-FFFF00000000}"/>
  </bookViews>
  <sheets>
    <sheet name="Baremacion_Alumno" sheetId="1" r:id="rId1"/>
    <sheet name="Baremacion_Ayto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24" i="5"/>
  <c r="D24" i="5"/>
  <c r="C25" i="5"/>
  <c r="D25" i="5"/>
  <c r="D23" i="5"/>
  <c r="C23" i="5"/>
  <c r="H34" i="5" l="1"/>
  <c r="H37" i="5"/>
  <c r="H40" i="5"/>
  <c r="J40" i="5"/>
  <c r="H41" i="5"/>
  <c r="H43" i="5"/>
  <c r="J43" i="5"/>
  <c r="H44" i="5"/>
  <c r="H46" i="5"/>
  <c r="H47" i="5"/>
  <c r="J47" i="5"/>
  <c r="H49" i="5"/>
  <c r="H50" i="5"/>
  <c r="H52" i="5"/>
  <c r="H53" i="5"/>
  <c r="J54" i="5"/>
  <c r="H54" i="5" s="1"/>
  <c r="H55" i="5"/>
  <c r="H56" i="5"/>
  <c r="H58" i="5"/>
  <c r="J58" i="5"/>
  <c r="H59" i="5"/>
  <c r="H61" i="5"/>
  <c r="J61" i="5"/>
  <c r="H62" i="5"/>
  <c r="H64" i="5"/>
  <c r="H65" i="5"/>
  <c r="J65" i="5"/>
  <c r="H67" i="5"/>
  <c r="H68" i="5"/>
  <c r="J68" i="5"/>
  <c r="H70" i="5"/>
  <c r="H71" i="5"/>
  <c r="J72" i="5"/>
  <c r="H72" i="5" s="1"/>
  <c r="H73" i="5"/>
  <c r="H74" i="5"/>
  <c r="H76" i="5"/>
  <c r="J76" i="5"/>
  <c r="H77" i="5"/>
  <c r="H79" i="5"/>
  <c r="J79" i="5"/>
  <c r="H80" i="5"/>
  <c r="H82" i="5"/>
  <c r="H83" i="5"/>
  <c r="J83" i="5"/>
  <c r="H85" i="5"/>
  <c r="H86" i="5"/>
  <c r="H88" i="5"/>
  <c r="H89" i="5"/>
  <c r="J90" i="5"/>
  <c r="H90" i="5" s="1"/>
  <c r="H91" i="5"/>
  <c r="H92" i="5"/>
  <c r="H94" i="5"/>
  <c r="J94" i="5"/>
  <c r="H95" i="5"/>
  <c r="H97" i="5"/>
  <c r="J97" i="5"/>
  <c r="H98" i="5"/>
  <c r="H100" i="5"/>
  <c r="H101" i="5"/>
  <c r="J101" i="5"/>
  <c r="H103" i="5"/>
  <c r="H104" i="5"/>
  <c r="H106" i="5"/>
  <c r="F42" i="5"/>
  <c r="J42" i="5" s="1"/>
  <c r="H42" i="5" s="1"/>
  <c r="F43" i="5"/>
  <c r="F44" i="5"/>
  <c r="J44" i="5" s="1"/>
  <c r="F45" i="5"/>
  <c r="J45" i="5" s="1"/>
  <c r="H45" i="5" s="1"/>
  <c r="F46" i="5"/>
  <c r="J46" i="5" s="1"/>
  <c r="F47" i="5"/>
  <c r="F48" i="5"/>
  <c r="J48" i="5" s="1"/>
  <c r="H48" i="5" s="1"/>
  <c r="F49" i="5"/>
  <c r="J49" i="5" s="1"/>
  <c r="F50" i="5"/>
  <c r="J50" i="5" s="1"/>
  <c r="F51" i="5"/>
  <c r="J51" i="5" s="1"/>
  <c r="H51" i="5" s="1"/>
  <c r="F52" i="5"/>
  <c r="J52" i="5" s="1"/>
  <c r="F53" i="5"/>
  <c r="J53" i="5" s="1"/>
  <c r="F54" i="5"/>
  <c r="F55" i="5"/>
  <c r="J55" i="5" s="1"/>
  <c r="F56" i="5"/>
  <c r="J56" i="5" s="1"/>
  <c r="F57" i="5"/>
  <c r="J57" i="5" s="1"/>
  <c r="H57" i="5" s="1"/>
  <c r="F58" i="5"/>
  <c r="F59" i="5"/>
  <c r="J59" i="5" s="1"/>
  <c r="F60" i="5"/>
  <c r="J60" i="5" s="1"/>
  <c r="H60" i="5" s="1"/>
  <c r="F61" i="5"/>
  <c r="F62" i="5"/>
  <c r="J62" i="5" s="1"/>
  <c r="F63" i="5"/>
  <c r="J63" i="5" s="1"/>
  <c r="H63" i="5" s="1"/>
  <c r="F64" i="5"/>
  <c r="J64" i="5" s="1"/>
  <c r="F65" i="5"/>
  <c r="F66" i="5"/>
  <c r="J66" i="5" s="1"/>
  <c r="H66" i="5" s="1"/>
  <c r="F67" i="5"/>
  <c r="J67" i="5" s="1"/>
  <c r="F68" i="5"/>
  <c r="F69" i="5"/>
  <c r="J69" i="5" s="1"/>
  <c r="H69" i="5" s="1"/>
  <c r="F70" i="5"/>
  <c r="J70" i="5" s="1"/>
  <c r="F71" i="5"/>
  <c r="J71" i="5" s="1"/>
  <c r="F72" i="5"/>
  <c r="F73" i="5"/>
  <c r="J73" i="5" s="1"/>
  <c r="F74" i="5"/>
  <c r="J74" i="5" s="1"/>
  <c r="F75" i="5"/>
  <c r="J75" i="5" s="1"/>
  <c r="H75" i="5" s="1"/>
  <c r="F76" i="5"/>
  <c r="F77" i="5"/>
  <c r="J77" i="5" s="1"/>
  <c r="F78" i="5"/>
  <c r="J78" i="5" s="1"/>
  <c r="H78" i="5" s="1"/>
  <c r="F79" i="5"/>
  <c r="F80" i="5"/>
  <c r="J80" i="5" s="1"/>
  <c r="F81" i="5"/>
  <c r="J81" i="5" s="1"/>
  <c r="H81" i="5" s="1"/>
  <c r="F82" i="5"/>
  <c r="J82" i="5" s="1"/>
  <c r="F83" i="5"/>
  <c r="F84" i="5"/>
  <c r="J84" i="5" s="1"/>
  <c r="H84" i="5" s="1"/>
  <c r="F85" i="5"/>
  <c r="J85" i="5" s="1"/>
  <c r="F86" i="5"/>
  <c r="J86" i="5" s="1"/>
  <c r="F87" i="5"/>
  <c r="J87" i="5" s="1"/>
  <c r="H87" i="5" s="1"/>
  <c r="F88" i="5"/>
  <c r="J88" i="5" s="1"/>
  <c r="F89" i="5"/>
  <c r="J89" i="5" s="1"/>
  <c r="F90" i="5"/>
  <c r="F91" i="5"/>
  <c r="J91" i="5" s="1"/>
  <c r="F92" i="5"/>
  <c r="J92" i="5" s="1"/>
  <c r="F93" i="5"/>
  <c r="J93" i="5" s="1"/>
  <c r="H93" i="5" s="1"/>
  <c r="F94" i="5"/>
  <c r="F95" i="5"/>
  <c r="J95" i="5" s="1"/>
  <c r="F96" i="5"/>
  <c r="J96" i="5" s="1"/>
  <c r="H96" i="5" s="1"/>
  <c r="F97" i="5"/>
  <c r="F98" i="5"/>
  <c r="J98" i="5" s="1"/>
  <c r="F99" i="5"/>
  <c r="J99" i="5" s="1"/>
  <c r="H99" i="5" s="1"/>
  <c r="F100" i="5"/>
  <c r="J100" i="5" s="1"/>
  <c r="F101" i="5"/>
  <c r="F102" i="5"/>
  <c r="J102" i="5" s="1"/>
  <c r="H102" i="5" s="1"/>
  <c r="F103" i="5"/>
  <c r="J103" i="5" s="1"/>
  <c r="F104" i="5"/>
  <c r="J104" i="5" s="1"/>
  <c r="F105" i="5"/>
  <c r="J105" i="5" s="1"/>
  <c r="H105" i="5" s="1"/>
  <c r="F106" i="5"/>
  <c r="J106" i="5" s="1"/>
  <c r="F34" i="5"/>
  <c r="J34" i="5" s="1"/>
  <c r="F35" i="5"/>
  <c r="J35" i="5" s="1"/>
  <c r="F36" i="5"/>
  <c r="J36" i="5" s="1"/>
  <c r="H36" i="5" s="1"/>
  <c r="F37" i="5"/>
  <c r="J37" i="5" s="1"/>
  <c r="F38" i="5"/>
  <c r="J38" i="5" s="1"/>
  <c r="F39" i="5"/>
  <c r="J39" i="5" s="1"/>
  <c r="F40" i="5"/>
  <c r="F41" i="5"/>
  <c r="J41" i="5" s="1"/>
  <c r="F33" i="5"/>
  <c r="J33" i="5" s="1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33" i="5"/>
  <c r="G24" i="1"/>
  <c r="G24" i="5" s="1"/>
  <c r="G25" i="1"/>
  <c r="G25" i="5" s="1"/>
  <c r="G23" i="1"/>
  <c r="G23" i="5" s="1"/>
  <c r="E24" i="5"/>
  <c r="I24" i="5" s="1"/>
  <c r="F24" i="5"/>
  <c r="J24" i="5" s="1"/>
  <c r="E25" i="5"/>
  <c r="I25" i="5" s="1"/>
  <c r="F25" i="5"/>
  <c r="J25" i="5" s="1"/>
  <c r="F23" i="5"/>
  <c r="J23" i="5" s="1"/>
  <c r="E23" i="5"/>
  <c r="I23" i="5" s="1"/>
  <c r="G13" i="5"/>
  <c r="B13" i="5"/>
  <c r="B9" i="5"/>
  <c r="B22" i="5"/>
  <c r="D9" i="5"/>
  <c r="H25" i="5" l="1"/>
  <c r="H23" i="5"/>
  <c r="G26" i="1"/>
  <c r="H24" i="5"/>
  <c r="G26" i="5"/>
  <c r="H26" i="5" l="1"/>
  <c r="H17" i="5" s="1"/>
  <c r="C30" i="1" l="1"/>
  <c r="C31" i="1" s="1"/>
  <c r="C9" i="5"/>
  <c r="C30" i="5" l="1"/>
  <c r="B22" i="1"/>
  <c r="G34" i="1" l="1"/>
  <c r="G40" i="1"/>
  <c r="G46" i="1"/>
  <c r="G52" i="1"/>
  <c r="G58" i="1"/>
  <c r="G64" i="1"/>
  <c r="G70" i="1"/>
  <c r="G76" i="1"/>
  <c r="G82" i="1"/>
  <c r="G88" i="1"/>
  <c r="G94" i="1"/>
  <c r="G100" i="1"/>
  <c r="G106" i="1"/>
  <c r="G43" i="1"/>
  <c r="G67" i="1"/>
  <c r="G79" i="1"/>
  <c r="G97" i="1"/>
  <c r="C31" i="5"/>
  <c r="G51" i="1"/>
  <c r="G75" i="1"/>
  <c r="G87" i="1"/>
  <c r="G105" i="1"/>
  <c r="G35" i="1"/>
  <c r="G41" i="1"/>
  <c r="G47" i="1"/>
  <c r="G53" i="1"/>
  <c r="G59" i="1"/>
  <c r="G65" i="1"/>
  <c r="G71" i="1"/>
  <c r="G77" i="1"/>
  <c r="G83" i="1"/>
  <c r="G89" i="1"/>
  <c r="G95" i="1"/>
  <c r="G101" i="1"/>
  <c r="G33" i="1"/>
  <c r="G37" i="1"/>
  <c r="G61" i="1"/>
  <c r="G85" i="1"/>
  <c r="G38" i="1"/>
  <c r="G44" i="1"/>
  <c r="G50" i="1"/>
  <c r="G62" i="1"/>
  <c r="G74" i="1"/>
  <c r="G86" i="1"/>
  <c r="G104" i="1"/>
  <c r="G39" i="1"/>
  <c r="G45" i="1"/>
  <c r="G57" i="1"/>
  <c r="G63" i="1"/>
  <c r="G69" i="1"/>
  <c r="G81" i="1"/>
  <c r="G99" i="1"/>
  <c r="G36" i="1"/>
  <c r="G42" i="1"/>
  <c r="G48" i="1"/>
  <c r="G54" i="1"/>
  <c r="G60" i="1"/>
  <c r="G66" i="1"/>
  <c r="G72" i="1"/>
  <c r="G78" i="1"/>
  <c r="G84" i="1"/>
  <c r="G90" i="1"/>
  <c r="G96" i="1"/>
  <c r="G102" i="1"/>
  <c r="G49" i="1"/>
  <c r="G55" i="1"/>
  <c r="G73" i="1"/>
  <c r="G91" i="1"/>
  <c r="G103" i="1"/>
  <c r="G56" i="1"/>
  <c r="G68" i="1"/>
  <c r="G80" i="1"/>
  <c r="G92" i="1"/>
  <c r="G98" i="1"/>
  <c r="G93" i="1"/>
  <c r="G107" i="1" l="1"/>
  <c r="G18" i="1" s="1"/>
  <c r="G18" i="5" s="1"/>
  <c r="G101" i="5"/>
  <c r="G65" i="5"/>
  <c r="G46" i="5"/>
  <c r="G98" i="5"/>
  <c r="G62" i="5"/>
  <c r="G60" i="5"/>
  <c r="G70" i="5"/>
  <c r="G75" i="5"/>
  <c r="G91" i="5"/>
  <c r="G55" i="5"/>
  <c r="G84" i="5"/>
  <c r="G36" i="5"/>
  <c r="G51" i="5"/>
  <c r="G95" i="5"/>
  <c r="G59" i="5"/>
  <c r="G63" i="5"/>
  <c r="G92" i="5"/>
  <c r="G56" i="5"/>
  <c r="G42" i="5"/>
  <c r="G58" i="5"/>
  <c r="G69" i="5"/>
  <c r="G85" i="5"/>
  <c r="G49" i="5"/>
  <c r="G78" i="5"/>
  <c r="G100" i="5"/>
  <c r="G39" i="5"/>
  <c r="G106" i="5"/>
  <c r="G43" i="5"/>
  <c r="G76" i="5"/>
  <c r="G77" i="5"/>
  <c r="G57" i="5"/>
  <c r="G74" i="5"/>
  <c r="G88" i="5"/>
  <c r="G67" i="5"/>
  <c r="G54" i="5"/>
  <c r="G104" i="5"/>
  <c r="G82" i="5"/>
  <c r="G61" i="5"/>
  <c r="G87" i="5"/>
  <c r="H35" i="5"/>
  <c r="G89" i="5"/>
  <c r="G53" i="5"/>
  <c r="G40" i="5"/>
  <c r="G86" i="5"/>
  <c r="G50" i="5"/>
  <c r="G34" i="5"/>
  <c r="G45" i="5"/>
  <c r="G79" i="5"/>
  <c r="G72" i="5"/>
  <c r="H39" i="5"/>
  <c r="G93" i="5"/>
  <c r="G52" i="5"/>
  <c r="G35" i="5"/>
  <c r="G96" i="5"/>
  <c r="G97" i="5"/>
  <c r="G48" i="5"/>
  <c r="H38" i="5"/>
  <c r="G83" i="5"/>
  <c r="G47" i="5"/>
  <c r="G105" i="5"/>
  <c r="G80" i="5"/>
  <c r="G44" i="5"/>
  <c r="G94" i="5"/>
  <c r="G99" i="5"/>
  <c r="G33" i="5"/>
  <c r="G73" i="5"/>
  <c r="G37" i="5"/>
  <c r="G66" i="5"/>
  <c r="G64" i="5"/>
  <c r="G41" i="5"/>
  <c r="G38" i="5"/>
  <c r="G103" i="5"/>
  <c r="G102" i="5"/>
  <c r="G71" i="5"/>
  <c r="G68" i="5"/>
  <c r="G81" i="5"/>
  <c r="G90" i="5"/>
  <c r="G17" i="1"/>
  <c r="G107" i="5" l="1"/>
  <c r="G17" i="5"/>
  <c r="G19" i="5" s="1"/>
  <c r="G19" i="1"/>
  <c r="H33" i="5"/>
  <c r="H107" i="5" l="1"/>
  <c r="H18" i="5" s="1"/>
  <c r="H19" i="5" s="1"/>
</calcChain>
</file>

<file path=xl/sharedStrings.xml><?xml version="1.0" encoding="utf-8"?>
<sst xmlns="http://schemas.openxmlformats.org/spreadsheetml/2006/main" count="97" uniqueCount="62">
  <si>
    <t>Valoración</t>
  </si>
  <si>
    <t>Nombre del curso</t>
  </si>
  <si>
    <t>Centro Promotor</t>
  </si>
  <si>
    <t>DNI</t>
  </si>
  <si>
    <t>HOJA PARA LA AUTOBAREMACIÓN DE MÉRITOS</t>
  </si>
  <si>
    <t>Máximo</t>
  </si>
  <si>
    <t>Valoración obtenida</t>
  </si>
  <si>
    <t>Valoración revisada</t>
  </si>
  <si>
    <t>Baremo</t>
  </si>
  <si>
    <t>Valoración  revisada</t>
  </si>
  <si>
    <t>Nº de horas</t>
  </si>
  <si>
    <t>Valoración horas revisada</t>
  </si>
  <si>
    <t>Notas revisión</t>
  </si>
  <si>
    <t>Curso válido (indicar S o s)</t>
  </si>
  <si>
    <t>Variación de horas</t>
  </si>
  <si>
    <t>Formación, perfeccionamiento y otros méritos (máx: 25 ptos)</t>
  </si>
  <si>
    <t>Servicios prestados como funcionario/laboral en la  Categoría profesional objeto de la convocatoria, en el Ayuntamiento de Huesca y sus organismos públicos dependientes del mismo.</t>
  </si>
  <si>
    <t>Servicios prestados como funcionario/laboral en la Categoría profesional objeto de la convocatoria, para la Administración del Estado, Comunidades Autónomas y Entidades Locales.</t>
  </si>
  <si>
    <t>Servicios prestados como funcionario/laboral en otras Categorías profesionales en el Ayuntamiento de Huesca y sus organismos públicos dependientes del mismo.</t>
  </si>
  <si>
    <t>Tipo Convocatoria</t>
  </si>
  <si>
    <t>C1</t>
  </si>
  <si>
    <t>C2</t>
  </si>
  <si>
    <t>Convocatoria</t>
  </si>
  <si>
    <t>Fecha</t>
  </si>
  <si>
    <t>&lt;Selección opción&gt;</t>
  </si>
  <si>
    <t xml:space="preserve"> </t>
  </si>
  <si>
    <t>Subgrupo</t>
  </si>
  <si>
    <t>Valoración (máximo 75 puntos)</t>
  </si>
  <si>
    <t>Valoración por año trabajado</t>
  </si>
  <si>
    <t>Valoración por mes adicional trabajado</t>
  </si>
  <si>
    <t>Nº de años trabajados</t>
  </si>
  <si>
    <t>Nº de meses 
(adicionales)</t>
  </si>
  <si>
    <t>Subgrupo:</t>
  </si>
  <si>
    <t>Valoración por hora de formación:</t>
  </si>
  <si>
    <t>s</t>
  </si>
  <si>
    <t>Nombre y Apellidos</t>
  </si>
  <si>
    <t xml:space="preserve">Valoración Total </t>
  </si>
  <si>
    <t>Rellene únicamente los campos en amarillo</t>
  </si>
  <si>
    <t xml:space="preserve">Vaoración total: </t>
  </si>
  <si>
    <t>Nº de años (revisión)</t>
  </si>
  <si>
    <t>Nº de meses (revisión)</t>
  </si>
  <si>
    <t>Estabilización de empleo temporal (concusrso - oposición)</t>
  </si>
  <si>
    <t>Méritos profesinales (máx: 36 ptos, 90% del 40% de la fase de concurso)</t>
  </si>
  <si>
    <t>Méritos académicos u otros méritos (máx: 4 ptos, 10% del 40% de la fase de concurso)</t>
  </si>
  <si>
    <t>Valoración (máximo 36 puntos)</t>
  </si>
  <si>
    <t>Valoración (máximo 4 puntos)</t>
  </si>
  <si>
    <t>Estabilización de empleo temporal (concurso - oposición)</t>
  </si>
  <si>
    <t>Méritos profesinales (máx: 36 ptos)</t>
  </si>
  <si>
    <t>Méritos académicos u otros méritos (máx: 4 ptos)</t>
  </si>
  <si>
    <t>AP</t>
  </si>
  <si>
    <t>Rellene únicamente los campos en amarillo, conforme a lo dispuesto en las bases de la convocatoria</t>
  </si>
  <si>
    <t>Plaza objeto de la convocatoria</t>
  </si>
  <si>
    <t>T.A.G. (A1) - funcionario</t>
  </si>
  <si>
    <t>A1</t>
  </si>
  <si>
    <t>Técnico Educación Infantil (C1) - laboral</t>
  </si>
  <si>
    <t>Auxiliar Administrativo (C2) - funcionario</t>
  </si>
  <si>
    <t>Oficial Cementerio (C2) - funcionario</t>
  </si>
  <si>
    <t>Oficial Electricista (C2) - funcionario</t>
  </si>
  <si>
    <t>Oficial Albañil (C2) - laboral</t>
  </si>
  <si>
    <t>Oficial Conductor (C2) - laboral</t>
  </si>
  <si>
    <t>Subalterno (AP) - laboral</t>
  </si>
  <si>
    <t>Operario (AP) -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</si>
</sst>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ookman Old Style"/>
      <family val="1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justify"/>
    </xf>
    <xf numFmtId="0" fontId="5" fillId="0" borderId="0" xfId="0" applyFont="1" applyAlignment="1" applyProtection="1">
      <alignment horizontal="left" indent="5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/>
    </xf>
    <xf numFmtId="0" fontId="1" fillId="0" borderId="0" xfId="0" applyFont="1" applyProtection="1"/>
    <xf numFmtId="0" fontId="0" fillId="0" borderId="0" xfId="0" applyFont="1" applyProtection="1"/>
    <xf numFmtId="0" fontId="0" fillId="5" borderId="7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/>
    <xf numFmtId="0" fontId="0" fillId="5" borderId="4" xfId="0" applyFont="1" applyFill="1" applyBorder="1" applyAlignment="1" applyProtection="1">
      <alignment horizontal="left" vertical="center" wrapText="1"/>
      <protection locked="0"/>
    </xf>
    <xf numFmtId="0" fontId="0" fillId="5" borderId="5" xfId="0" applyFont="1" applyFill="1" applyBorder="1" applyAlignment="1" applyProtection="1">
      <alignment horizontal="center"/>
      <protection locked="0"/>
    </xf>
    <xf numFmtId="0" fontId="7" fillId="0" borderId="0" xfId="0" applyFont="1" applyProtection="1"/>
    <xf numFmtId="0" fontId="8" fillId="0" borderId="0" xfId="0" applyFont="1" applyProtection="1"/>
    <xf numFmtId="0" fontId="1" fillId="4" borderId="2" xfId="0" applyFont="1" applyFill="1" applyBorder="1" applyAlignment="1" applyProtection="1">
      <alignment vertical="center" wrapText="1"/>
    </xf>
    <xf numFmtId="0" fontId="1" fillId="4" borderId="8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0" fillId="5" borderId="5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Protection="1"/>
    <xf numFmtId="14" fontId="0" fillId="0" borderId="1" xfId="0" applyNumberFormat="1" applyFont="1" applyBorder="1" applyAlignment="1" applyProtection="1">
      <alignment horizontal="center"/>
    </xf>
    <xf numFmtId="0" fontId="0" fillId="5" borderId="1" xfId="0" applyFont="1" applyFill="1" applyBorder="1" applyAlignment="1" applyProtection="1">
      <alignment horizontal="center"/>
      <protection locked="0"/>
    </xf>
    <xf numFmtId="0" fontId="0" fillId="0" borderId="0" xfId="0" applyFont="1" applyBorder="1" applyAlignment="1" applyProtection="1"/>
    <xf numFmtId="0" fontId="0" fillId="6" borderId="5" xfId="0" applyFont="1" applyFill="1" applyBorder="1" applyAlignment="1" applyProtection="1">
      <alignment horizontal="center"/>
    </xf>
    <xf numFmtId="0" fontId="0" fillId="7" borderId="4" xfId="0" applyFont="1" applyFill="1" applyBorder="1" applyAlignment="1" applyProtection="1">
      <alignment wrapText="1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0" fillId="6" borderId="4" xfId="0" applyFont="1" applyFill="1" applyBorder="1" applyAlignment="1" applyProtection="1">
      <alignment horizontal="center" wrapText="1"/>
    </xf>
    <xf numFmtId="0" fontId="0" fillId="7" borderId="4" xfId="0" applyFont="1" applyFill="1" applyBorder="1" applyAlignment="1" applyProtection="1">
      <alignment horizontal="right" wrapText="1"/>
    </xf>
    <xf numFmtId="2" fontId="1" fillId="2" borderId="7" xfId="0" applyNumberFormat="1" applyFont="1" applyFill="1" applyBorder="1" applyAlignment="1" applyProtection="1">
      <alignment horizontal="center"/>
    </xf>
    <xf numFmtId="1" fontId="0" fillId="5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 applyProtection="1">
      <alignment horizontal="center"/>
    </xf>
    <xf numFmtId="14" fontId="0" fillId="6" borderId="1" xfId="0" applyNumberFormat="1" applyFont="1" applyFill="1" applyBorder="1" applyAlignment="1" applyProtection="1">
      <alignment horizontal="center"/>
    </xf>
    <xf numFmtId="49" fontId="0" fillId="6" borderId="7" xfId="0" applyNumberFormat="1" applyFont="1" applyFill="1" applyBorder="1" applyAlignment="1" applyProtection="1">
      <alignment horizontal="center" vertical="center"/>
    </xf>
    <xf numFmtId="1" fontId="0" fillId="6" borderId="1" xfId="0" applyNumberFormat="1" applyFont="1" applyFill="1" applyBorder="1" applyAlignment="1" applyProtection="1">
      <alignment horizontal="center" vertical="center"/>
    </xf>
    <xf numFmtId="2" fontId="0" fillId="7" borderId="5" xfId="0" applyNumberFormat="1" applyFont="1" applyFill="1" applyBorder="1" applyAlignment="1" applyProtection="1">
      <alignment horizontal="center" vertical="center"/>
    </xf>
    <xf numFmtId="2" fontId="0" fillId="7" borderId="1" xfId="0" applyNumberFormat="1" applyFont="1" applyFill="1" applyBorder="1" applyAlignment="1" applyProtection="1">
      <alignment horizontal="center" vertical="center"/>
    </xf>
    <xf numFmtId="2" fontId="4" fillId="3" borderId="5" xfId="0" applyNumberFormat="1" applyFont="1" applyFill="1" applyBorder="1" applyAlignment="1" applyProtection="1">
      <alignment horizontal="center" vertical="center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5" xfId="0" applyFont="1" applyFill="1" applyBorder="1" applyAlignment="1" applyProtection="1">
      <alignment wrapText="1"/>
      <protection locked="0"/>
    </xf>
    <xf numFmtId="49" fontId="0" fillId="6" borderId="4" xfId="0" applyNumberFormat="1" applyFont="1" applyFill="1" applyBorder="1" applyAlignment="1" applyProtection="1">
      <alignment horizontal="left" vertical="center" wrapText="1"/>
    </xf>
    <xf numFmtId="0" fontId="0" fillId="6" borderId="1" xfId="0" applyFont="1" applyFill="1" applyBorder="1" applyAlignment="1" applyProtection="1">
      <alignment horizontal="center" vertical="center" wrapText="1"/>
    </xf>
    <xf numFmtId="0" fontId="10" fillId="4" borderId="11" xfId="0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" fontId="13" fillId="2" borderId="7" xfId="0" applyNumberFormat="1" applyFont="1" applyFill="1" applyBorder="1" applyAlignment="1" applyProtection="1">
      <alignment horizontal="center"/>
    </xf>
    <xf numFmtId="2" fontId="13" fillId="7" borderId="5" xfId="0" applyNumberFormat="1" applyFont="1" applyFill="1" applyBorder="1" applyAlignment="1" applyProtection="1">
      <alignment horizontal="center"/>
    </xf>
    <xf numFmtId="1" fontId="0" fillId="5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/>
    </xf>
    <xf numFmtId="2" fontId="1" fillId="7" borderId="5" xfId="0" applyNumberFormat="1" applyFont="1" applyFill="1" applyBorder="1" applyAlignment="1" applyProtection="1">
      <alignment horizontal="center"/>
    </xf>
    <xf numFmtId="2" fontId="3" fillId="2" borderId="7" xfId="0" applyNumberFormat="1" applyFont="1" applyFill="1" applyBorder="1" applyAlignment="1" applyProtection="1">
      <alignment horizontal="center"/>
    </xf>
    <xf numFmtId="164" fontId="0" fillId="7" borderId="5" xfId="0" applyNumberFormat="1" applyFont="1" applyFill="1" applyBorder="1" applyAlignment="1" applyProtection="1">
      <alignment horizontal="center"/>
    </xf>
    <xf numFmtId="164" fontId="1" fillId="2" borderId="7" xfId="0" applyNumberFormat="1" applyFont="1" applyFill="1" applyBorder="1" applyAlignment="1" applyProtection="1">
      <alignment horizontal="center"/>
    </xf>
    <xf numFmtId="164" fontId="12" fillId="3" borderId="11" xfId="0" applyNumberFormat="1" applyFont="1" applyFill="1" applyBorder="1" applyAlignment="1" applyProtection="1">
      <alignment horizontal="center" vertical="center"/>
    </xf>
    <xf numFmtId="164" fontId="13" fillId="2" borderId="7" xfId="0" applyNumberFormat="1" applyFont="1" applyFill="1" applyBorder="1" applyAlignment="1" applyProtection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11" xfId="0" applyFont="1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/>
    <xf numFmtId="0" fontId="0" fillId="0" borderId="1" xfId="0" applyBorder="1" applyAlignment="1" applyProtection="1"/>
    <xf numFmtId="0" fontId="0" fillId="7" borderId="16" xfId="0" applyFont="1" applyFill="1" applyBorder="1" applyAlignment="1" applyProtection="1">
      <alignment wrapText="1"/>
    </xf>
    <xf numFmtId="0" fontId="0" fillId="0" borderId="12" xfId="0" applyBorder="1" applyAlignment="1" applyProtection="1">
      <alignment wrapText="1"/>
    </xf>
    <xf numFmtId="0" fontId="0" fillId="0" borderId="10" xfId="0" applyBorder="1" applyAlignment="1" applyProtection="1">
      <alignment wrapText="1"/>
    </xf>
    <xf numFmtId="0" fontId="1" fillId="4" borderId="11" xfId="0" applyFont="1" applyFill="1" applyBorder="1" applyAlignment="1" applyProtection="1"/>
    <xf numFmtId="0" fontId="0" fillId="0" borderId="12" xfId="0" applyBorder="1" applyAlignment="1" applyProtection="1"/>
    <xf numFmtId="0" fontId="1" fillId="4" borderId="17" xfId="0" applyFont="1" applyFill="1" applyBorder="1" applyAlignment="1" applyProtection="1">
      <alignment horizontal="center"/>
    </xf>
    <xf numFmtId="0" fontId="0" fillId="0" borderId="18" xfId="0" applyFont="1" applyBorder="1" applyAlignment="1" applyProtection="1"/>
    <xf numFmtId="0" fontId="0" fillId="0" borderId="20" xfId="0" applyFont="1" applyBorder="1" applyAlignment="1" applyProtection="1"/>
    <xf numFmtId="0" fontId="0" fillId="5" borderId="14" xfId="0" applyFont="1" applyFill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  <xf numFmtId="0" fontId="9" fillId="3" borderId="0" xfId="0" applyFont="1" applyFill="1" applyAlignment="1" applyProtection="1">
      <alignment horizontal="left" wrapText="1"/>
    </xf>
    <xf numFmtId="0" fontId="13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4" borderId="4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vertical="center" wrapText="1"/>
      <protection locked="0"/>
    </xf>
    <xf numFmtId="0" fontId="3" fillId="2" borderId="6" xfId="0" applyFont="1" applyFill="1" applyBorder="1" applyAlignment="1" applyProtection="1">
      <alignment horizontal="right" wrapText="1"/>
    </xf>
    <xf numFmtId="0" fontId="0" fillId="0" borderId="9" xfId="0" applyFont="1" applyBorder="1" applyAlignment="1" applyProtection="1">
      <alignment wrapText="1"/>
    </xf>
    <xf numFmtId="0" fontId="0" fillId="0" borderId="9" xfId="0" applyFont="1" applyBorder="1" applyAlignment="1" applyProtection="1"/>
    <xf numFmtId="0" fontId="1" fillId="2" borderId="6" xfId="0" applyFont="1" applyFill="1" applyBorder="1" applyAlignment="1" applyProtection="1">
      <alignment horizontal="right" wrapText="1"/>
    </xf>
    <xf numFmtId="0" fontId="0" fillId="0" borderId="9" xfId="0" applyFont="1" applyBorder="1" applyAlignment="1" applyProtection="1">
      <alignment horizontal="right"/>
    </xf>
    <xf numFmtId="0" fontId="6" fillId="0" borderId="15" xfId="0" applyFont="1" applyBorder="1" applyAlignment="1" applyProtection="1">
      <alignment vertical="center" wrapText="1"/>
    </xf>
    <xf numFmtId="0" fontId="0" fillId="0" borderId="15" xfId="0" applyFont="1" applyBorder="1" applyAlignment="1" applyProtection="1"/>
    <xf numFmtId="0" fontId="0" fillId="6" borderId="11" xfId="0" applyFont="1" applyFill="1" applyBorder="1" applyAlignment="1" applyProtection="1">
      <alignment horizontal="left" vertical="center" wrapText="1"/>
    </xf>
    <xf numFmtId="0" fontId="0" fillId="6" borderId="12" xfId="0" applyFill="1" applyBorder="1" applyAlignment="1" applyProtection="1">
      <alignment horizontal="left" vertical="center" wrapText="1"/>
    </xf>
    <xf numFmtId="0" fontId="0" fillId="6" borderId="10" xfId="0" applyFill="1" applyBorder="1" applyAlignment="1" applyProtection="1">
      <alignment horizontal="left" vertical="center" wrapText="1"/>
    </xf>
    <xf numFmtId="0" fontId="4" fillId="5" borderId="0" xfId="0" applyFont="1" applyFill="1" applyAlignment="1" applyProtection="1">
      <alignment horizontal="center"/>
    </xf>
    <xf numFmtId="0" fontId="0" fillId="5" borderId="0" xfId="0" applyFont="1" applyFill="1" applyAlignment="1" applyProtection="1">
      <alignment horizontal="center"/>
    </xf>
    <xf numFmtId="49" fontId="0" fillId="6" borderId="14" xfId="0" applyNumberFormat="1" applyFont="1" applyFill="1" applyBorder="1" applyAlignment="1" applyProtection="1">
      <alignment horizontal="center" vertical="center"/>
    </xf>
    <xf numFmtId="49" fontId="0" fillId="6" borderId="13" xfId="0" applyNumberFormat="1" applyFont="1" applyFill="1" applyBorder="1" applyAlignment="1" applyProtection="1"/>
    <xf numFmtId="49" fontId="0" fillId="6" borderId="19" xfId="0" applyNumberFormat="1" applyFont="1" applyFill="1" applyBorder="1" applyAlignment="1" applyProtection="1"/>
    <xf numFmtId="0" fontId="1" fillId="4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15240</xdr:colOff>
      <xdr:row>2</xdr:row>
      <xdr:rowOff>15240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"/>
          <a:ext cx="769620" cy="868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15240</xdr:colOff>
      <xdr:row>2</xdr:row>
      <xdr:rowOff>15240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0F55E0-3FF7-4E8C-9DB8-E40184BF5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"/>
          <a:ext cx="769620" cy="868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27"/>
  <sheetViews>
    <sheetView tabSelected="1" topLeftCell="A2" workbookViewId="0">
      <selection activeCell="B9" sqref="B9"/>
    </sheetView>
  </sheetViews>
  <sheetFormatPr baseColWidth="10" defaultColWidth="11.44140625" defaultRowHeight="14.4" x14ac:dyDescent="0.3"/>
  <cols>
    <col min="1" max="1" width="11" style="9" customWidth="1"/>
    <col min="2" max="2" width="47.109375" style="9" customWidth="1"/>
    <col min="3" max="3" width="17.109375" style="9" customWidth="1"/>
    <col min="4" max="4" width="10" style="9" customWidth="1"/>
    <col min="5" max="5" width="11.44140625" style="9" customWidth="1"/>
    <col min="6" max="6" width="11.6640625" style="9" bestFit="1" customWidth="1"/>
    <col min="7" max="7" width="12.44140625" style="9" customWidth="1"/>
    <col min="8" max="8" width="27.6640625" style="9" customWidth="1"/>
    <col min="9" max="9" width="66.5546875" style="9" customWidth="1"/>
    <col min="10" max="10" width="15.88671875" style="9" customWidth="1"/>
    <col min="11" max="11" width="14.5546875" style="9" bestFit="1" customWidth="1"/>
    <col min="12" max="12" width="10" style="9" bestFit="1" customWidth="1"/>
    <col min="13" max="16384" width="11.44140625" style="9"/>
  </cols>
  <sheetData>
    <row r="1" spans="2:7" s="17" customFormat="1" ht="23.4" x14ac:dyDescent="0.45">
      <c r="B1" s="16" t="s">
        <v>4</v>
      </c>
      <c r="C1" s="16"/>
      <c r="D1" s="16"/>
      <c r="E1" s="16"/>
    </row>
    <row r="2" spans="2:7" ht="44.4" customHeight="1" x14ac:dyDescent="0.4">
      <c r="B2" s="80" t="s">
        <v>46</v>
      </c>
      <c r="C2" s="80"/>
      <c r="D2" s="80"/>
      <c r="E2" s="80"/>
      <c r="F2" s="80"/>
      <c r="G2" s="80"/>
    </row>
    <row r="3" spans="2:7" x14ac:dyDescent="0.3">
      <c r="B3" s="1"/>
      <c r="C3" s="1"/>
      <c r="D3" s="1"/>
      <c r="E3" s="1"/>
      <c r="F3" s="1"/>
      <c r="G3" s="1"/>
    </row>
    <row r="4" spans="2:7" x14ac:dyDescent="0.3">
      <c r="B4" s="1"/>
      <c r="C4" s="1"/>
      <c r="D4" s="1"/>
      <c r="E4" s="1"/>
      <c r="F4" s="1"/>
      <c r="G4" s="1"/>
    </row>
    <row r="5" spans="2:7" x14ac:dyDescent="0.3">
      <c r="B5" s="81" t="s">
        <v>50</v>
      </c>
      <c r="C5" s="81"/>
      <c r="D5" s="81"/>
      <c r="E5" s="81"/>
      <c r="F5" s="82"/>
      <c r="G5" s="82"/>
    </row>
    <row r="8" spans="2:7" x14ac:dyDescent="0.3">
      <c r="B8" s="63" t="s">
        <v>51</v>
      </c>
      <c r="C8" s="22" t="s">
        <v>26</v>
      </c>
    </row>
    <row r="9" spans="2:7" x14ac:dyDescent="0.3">
      <c r="B9" s="25" t="s">
        <v>24</v>
      </c>
      <c r="C9" s="24" t="str">
        <f>VLOOKUP(B9,$B$114:$D$123,2)</f>
        <v xml:space="preserve"> </v>
      </c>
    </row>
    <row r="11" spans="2:7" ht="15" thickBot="1" x14ac:dyDescent="0.35"/>
    <row r="12" spans="2:7" x14ac:dyDescent="0.3">
      <c r="B12" s="74" t="s">
        <v>35</v>
      </c>
      <c r="C12" s="75"/>
      <c r="D12" s="75"/>
      <c r="E12" s="75"/>
      <c r="F12" s="76"/>
      <c r="G12" s="7" t="s">
        <v>3</v>
      </c>
    </row>
    <row r="13" spans="2:7" ht="15" thickBot="1" x14ac:dyDescent="0.35">
      <c r="B13" s="77"/>
      <c r="C13" s="78"/>
      <c r="D13" s="78"/>
      <c r="E13" s="78"/>
      <c r="F13" s="79"/>
      <c r="G13" s="10"/>
    </row>
    <row r="16" spans="2:7" ht="33.75" customHeight="1" x14ac:dyDescent="0.3">
      <c r="B16" s="83" t="s">
        <v>8</v>
      </c>
      <c r="C16" s="84"/>
      <c r="D16" s="84"/>
      <c r="E16" s="84"/>
      <c r="F16" s="5" t="s">
        <v>5</v>
      </c>
      <c r="G16" s="6" t="s">
        <v>6</v>
      </c>
    </row>
    <row r="17" spans="2:9" x14ac:dyDescent="0.3">
      <c r="B17" s="85" t="s">
        <v>47</v>
      </c>
      <c r="C17" s="86"/>
      <c r="D17" s="86"/>
      <c r="E17" s="86"/>
      <c r="F17" s="56">
        <v>36</v>
      </c>
      <c r="G17" s="57">
        <f>MIN(F17,G26)</f>
        <v>0</v>
      </c>
    </row>
    <row r="18" spans="2:9" ht="15" customHeight="1" x14ac:dyDescent="0.3">
      <c r="B18" s="85" t="s">
        <v>48</v>
      </c>
      <c r="C18" s="86"/>
      <c r="D18" s="86"/>
      <c r="E18" s="86"/>
      <c r="F18" s="56">
        <v>4</v>
      </c>
      <c r="G18" s="57">
        <f>MIN(F18,G107)</f>
        <v>0</v>
      </c>
    </row>
    <row r="19" spans="2:9" ht="15" thickBot="1" x14ac:dyDescent="0.35">
      <c r="B19" s="87" t="s">
        <v>36</v>
      </c>
      <c r="C19" s="88"/>
      <c r="D19" s="88"/>
      <c r="E19" s="88"/>
      <c r="F19" s="89"/>
      <c r="G19" s="2">
        <f>SUM(G17:G18)</f>
        <v>0</v>
      </c>
    </row>
    <row r="21" spans="2:9" ht="15" thickBot="1" x14ac:dyDescent="0.35">
      <c r="B21" s="8"/>
      <c r="C21" s="8"/>
      <c r="D21" s="8"/>
      <c r="E21" s="8"/>
    </row>
    <row r="22" spans="2:9" ht="57.6" x14ac:dyDescent="0.3">
      <c r="B22" s="18" t="str">
        <f>B17</f>
        <v>Méritos profesinales (máx: 36 ptos)</v>
      </c>
      <c r="C22" s="19" t="s">
        <v>28</v>
      </c>
      <c r="D22" s="19" t="s">
        <v>29</v>
      </c>
      <c r="E22" s="19" t="s">
        <v>30</v>
      </c>
      <c r="F22" s="19" t="s">
        <v>31</v>
      </c>
      <c r="G22" s="19" t="s">
        <v>0</v>
      </c>
    </row>
    <row r="23" spans="2:9" ht="57.6" x14ac:dyDescent="0.3">
      <c r="B23" s="28" t="s">
        <v>16</v>
      </c>
      <c r="C23" s="46">
        <v>8</v>
      </c>
      <c r="D23" s="46">
        <v>0.66600000000000004</v>
      </c>
      <c r="E23" s="34"/>
      <c r="F23" s="34"/>
      <c r="G23" s="39">
        <f>C23*E23+D23*F23</f>
        <v>0</v>
      </c>
    </row>
    <row r="24" spans="2:9" ht="44.25" customHeight="1" x14ac:dyDescent="0.3">
      <c r="B24" s="28" t="s">
        <v>17</v>
      </c>
      <c r="C24" s="46">
        <v>4</v>
      </c>
      <c r="D24" s="46">
        <v>0.33300000000000002</v>
      </c>
      <c r="E24" s="34"/>
      <c r="F24" s="34"/>
      <c r="G24" s="39">
        <f t="shared" ref="G24:G25" si="0">C24*E24+D24*F24</f>
        <v>0</v>
      </c>
    </row>
    <row r="25" spans="2:9" ht="45" customHeight="1" x14ac:dyDescent="0.3">
      <c r="B25" s="28" t="s">
        <v>18</v>
      </c>
      <c r="C25" s="46">
        <v>2</v>
      </c>
      <c r="D25" s="46">
        <v>0.16600000000000001</v>
      </c>
      <c r="E25" s="34"/>
      <c r="F25" s="34"/>
      <c r="G25" s="39">
        <f t="shared" si="0"/>
        <v>0</v>
      </c>
      <c r="I25" s="29"/>
    </row>
    <row r="26" spans="2:9" ht="15" thickBot="1" x14ac:dyDescent="0.35">
      <c r="B26" s="90" t="s">
        <v>44</v>
      </c>
      <c r="C26" s="91"/>
      <c r="D26" s="91"/>
      <c r="E26" s="91"/>
      <c r="F26" s="91"/>
      <c r="G26" s="33">
        <f>MIN(36,SUM(G23:G25))</f>
        <v>0</v>
      </c>
    </row>
    <row r="27" spans="2:9" x14ac:dyDescent="0.3">
      <c r="B27" s="92"/>
      <c r="C27" s="93"/>
      <c r="D27" s="93"/>
      <c r="E27" s="93"/>
      <c r="F27" s="93"/>
      <c r="G27" s="93"/>
    </row>
    <row r="28" spans="2:9" x14ac:dyDescent="0.3">
      <c r="B28" s="30"/>
      <c r="C28" s="26"/>
      <c r="D28" s="26"/>
      <c r="E28" s="26"/>
      <c r="F28" s="26"/>
      <c r="G28" s="26"/>
    </row>
    <row r="29" spans="2:9" x14ac:dyDescent="0.3">
      <c r="B29" s="67" t="s">
        <v>15</v>
      </c>
      <c r="C29" s="68"/>
      <c r="D29" s="68"/>
      <c r="E29" s="68"/>
      <c r="F29" s="68"/>
      <c r="G29" s="68"/>
      <c r="H29" s="26"/>
    </row>
    <row r="30" spans="2:9" x14ac:dyDescent="0.3">
      <c r="B30" s="32" t="s">
        <v>32</v>
      </c>
      <c r="C30" s="31" t="str">
        <f>C9</f>
        <v xml:space="preserve"> </v>
      </c>
      <c r="D30" s="69"/>
      <c r="E30" s="70"/>
      <c r="F30" s="70"/>
      <c r="G30" s="71"/>
    </row>
    <row r="31" spans="2:9" x14ac:dyDescent="0.3">
      <c r="B31" s="32" t="s">
        <v>33</v>
      </c>
      <c r="C31" s="31" t="str">
        <f>IF(C30=" ","",IF(OR(C30="C2",C30="AP"),0.04,0.02))</f>
        <v/>
      </c>
      <c r="D31" s="69"/>
      <c r="E31" s="70"/>
      <c r="F31" s="70"/>
      <c r="G31" s="71"/>
    </row>
    <row r="32" spans="2:9" x14ac:dyDescent="0.3">
      <c r="B32" s="13" t="s">
        <v>1</v>
      </c>
      <c r="C32" s="72" t="s">
        <v>2</v>
      </c>
      <c r="D32" s="73"/>
      <c r="E32" s="73"/>
      <c r="F32" s="13" t="s">
        <v>10</v>
      </c>
      <c r="G32" s="22" t="s">
        <v>0</v>
      </c>
      <c r="I32" s="3"/>
    </row>
    <row r="33" spans="2:9" x14ac:dyDescent="0.3">
      <c r="B33" s="14"/>
      <c r="C33" s="64"/>
      <c r="D33" s="65"/>
      <c r="E33" s="66"/>
      <c r="F33" s="15"/>
      <c r="G33" s="59">
        <f>IF($C$31="",0,F33*$C$31)</f>
        <v>0</v>
      </c>
      <c r="I33" s="3"/>
    </row>
    <row r="34" spans="2:9" x14ac:dyDescent="0.3">
      <c r="B34" s="14"/>
      <c r="C34" s="64"/>
      <c r="D34" s="65"/>
      <c r="E34" s="66"/>
      <c r="F34" s="15"/>
      <c r="G34" s="59">
        <f t="shared" ref="G34:G97" si="1">IF($C$31="",0,F34*$C$31)</f>
        <v>0</v>
      </c>
      <c r="I34" s="3"/>
    </row>
    <row r="35" spans="2:9" x14ac:dyDescent="0.3">
      <c r="B35" s="14"/>
      <c r="C35" s="64"/>
      <c r="D35" s="65"/>
      <c r="E35" s="66"/>
      <c r="F35" s="15"/>
      <c r="G35" s="59">
        <f t="shared" si="1"/>
        <v>0</v>
      </c>
      <c r="I35" s="3"/>
    </row>
    <row r="36" spans="2:9" x14ac:dyDescent="0.3">
      <c r="B36" s="14"/>
      <c r="C36" s="64"/>
      <c r="D36" s="65"/>
      <c r="E36" s="66"/>
      <c r="F36" s="15"/>
      <c r="G36" s="59">
        <f t="shared" si="1"/>
        <v>0</v>
      </c>
      <c r="I36" s="3"/>
    </row>
    <row r="37" spans="2:9" x14ac:dyDescent="0.3">
      <c r="B37" s="14"/>
      <c r="C37" s="64"/>
      <c r="D37" s="65"/>
      <c r="E37" s="66"/>
      <c r="F37" s="15"/>
      <c r="G37" s="59">
        <f t="shared" si="1"/>
        <v>0</v>
      </c>
      <c r="I37" s="3"/>
    </row>
    <row r="38" spans="2:9" x14ac:dyDescent="0.3">
      <c r="B38" s="14"/>
      <c r="C38" s="64"/>
      <c r="D38" s="65"/>
      <c r="E38" s="66"/>
      <c r="F38" s="15"/>
      <c r="G38" s="59">
        <f t="shared" si="1"/>
        <v>0</v>
      </c>
      <c r="I38" s="3"/>
    </row>
    <row r="39" spans="2:9" x14ac:dyDescent="0.3">
      <c r="B39" s="14"/>
      <c r="C39" s="64"/>
      <c r="D39" s="65"/>
      <c r="E39" s="66"/>
      <c r="F39" s="15"/>
      <c r="G39" s="59">
        <f t="shared" si="1"/>
        <v>0</v>
      </c>
      <c r="I39" s="3"/>
    </row>
    <row r="40" spans="2:9" x14ac:dyDescent="0.3">
      <c r="B40" s="14"/>
      <c r="C40" s="64"/>
      <c r="D40" s="65"/>
      <c r="E40" s="66"/>
      <c r="F40" s="15"/>
      <c r="G40" s="59">
        <f t="shared" si="1"/>
        <v>0</v>
      </c>
      <c r="I40" s="3"/>
    </row>
    <row r="41" spans="2:9" x14ac:dyDescent="0.3">
      <c r="B41" s="14"/>
      <c r="C41" s="64"/>
      <c r="D41" s="65"/>
      <c r="E41" s="66"/>
      <c r="F41" s="15"/>
      <c r="G41" s="59">
        <f t="shared" si="1"/>
        <v>0</v>
      </c>
      <c r="I41" s="3"/>
    </row>
    <row r="42" spans="2:9" x14ac:dyDescent="0.3">
      <c r="B42" s="14"/>
      <c r="C42" s="64"/>
      <c r="D42" s="65"/>
      <c r="E42" s="66"/>
      <c r="F42" s="15"/>
      <c r="G42" s="59">
        <f t="shared" si="1"/>
        <v>0</v>
      </c>
      <c r="I42" s="3"/>
    </row>
    <row r="43" spans="2:9" x14ac:dyDescent="0.3">
      <c r="B43" s="14"/>
      <c r="C43" s="64"/>
      <c r="D43" s="65"/>
      <c r="E43" s="66"/>
      <c r="F43" s="15"/>
      <c r="G43" s="59">
        <f t="shared" si="1"/>
        <v>0</v>
      </c>
      <c r="I43" s="3"/>
    </row>
    <row r="44" spans="2:9" x14ac:dyDescent="0.3">
      <c r="B44" s="14"/>
      <c r="C44" s="64"/>
      <c r="D44" s="65"/>
      <c r="E44" s="66"/>
      <c r="F44" s="15"/>
      <c r="G44" s="59">
        <f t="shared" si="1"/>
        <v>0</v>
      </c>
      <c r="I44" s="3"/>
    </row>
    <row r="45" spans="2:9" x14ac:dyDescent="0.3">
      <c r="B45" s="14"/>
      <c r="C45" s="64"/>
      <c r="D45" s="65"/>
      <c r="E45" s="66"/>
      <c r="F45" s="15"/>
      <c r="G45" s="59">
        <f t="shared" si="1"/>
        <v>0</v>
      </c>
      <c r="I45" s="3"/>
    </row>
    <row r="46" spans="2:9" x14ac:dyDescent="0.3">
      <c r="B46" s="14"/>
      <c r="C46" s="64"/>
      <c r="D46" s="65"/>
      <c r="E46" s="66"/>
      <c r="F46" s="15"/>
      <c r="G46" s="59">
        <f t="shared" si="1"/>
        <v>0</v>
      </c>
      <c r="I46" s="3"/>
    </row>
    <row r="47" spans="2:9" x14ac:dyDescent="0.3">
      <c r="B47" s="14"/>
      <c r="C47" s="64"/>
      <c r="D47" s="65"/>
      <c r="E47" s="66"/>
      <c r="F47" s="15"/>
      <c r="G47" s="59">
        <f t="shared" si="1"/>
        <v>0</v>
      </c>
      <c r="I47" s="3"/>
    </row>
    <row r="48" spans="2:9" x14ac:dyDescent="0.3">
      <c r="B48" s="14"/>
      <c r="C48" s="64"/>
      <c r="D48" s="65"/>
      <c r="E48" s="66"/>
      <c r="F48" s="15"/>
      <c r="G48" s="59">
        <f t="shared" si="1"/>
        <v>0</v>
      </c>
      <c r="I48" s="3"/>
    </row>
    <row r="49" spans="2:9" x14ac:dyDescent="0.3">
      <c r="B49" s="14"/>
      <c r="C49" s="64"/>
      <c r="D49" s="65"/>
      <c r="E49" s="66"/>
      <c r="F49" s="15"/>
      <c r="G49" s="59">
        <f t="shared" si="1"/>
        <v>0</v>
      </c>
      <c r="I49" s="3"/>
    </row>
    <row r="50" spans="2:9" x14ac:dyDescent="0.3">
      <c r="B50" s="14"/>
      <c r="C50" s="64"/>
      <c r="D50" s="65"/>
      <c r="E50" s="66"/>
      <c r="F50" s="15"/>
      <c r="G50" s="59">
        <f t="shared" si="1"/>
        <v>0</v>
      </c>
      <c r="I50" s="3"/>
    </row>
    <row r="51" spans="2:9" x14ac:dyDescent="0.3">
      <c r="B51" s="14"/>
      <c r="C51" s="64"/>
      <c r="D51" s="65"/>
      <c r="E51" s="66"/>
      <c r="F51" s="15"/>
      <c r="G51" s="59">
        <f t="shared" si="1"/>
        <v>0</v>
      </c>
      <c r="I51" s="3"/>
    </row>
    <row r="52" spans="2:9" x14ac:dyDescent="0.3">
      <c r="B52" s="14"/>
      <c r="C52" s="64"/>
      <c r="D52" s="65"/>
      <c r="E52" s="66"/>
      <c r="F52" s="15"/>
      <c r="G52" s="59">
        <f t="shared" si="1"/>
        <v>0</v>
      </c>
      <c r="I52" s="3"/>
    </row>
    <row r="53" spans="2:9" x14ac:dyDescent="0.3">
      <c r="B53" s="14"/>
      <c r="C53" s="64"/>
      <c r="D53" s="65"/>
      <c r="E53" s="66"/>
      <c r="F53" s="15"/>
      <c r="G53" s="59">
        <f t="shared" si="1"/>
        <v>0</v>
      </c>
      <c r="I53" s="3"/>
    </row>
    <row r="54" spans="2:9" x14ac:dyDescent="0.3">
      <c r="B54" s="14"/>
      <c r="C54" s="64"/>
      <c r="D54" s="65"/>
      <c r="E54" s="66"/>
      <c r="F54" s="15"/>
      <c r="G54" s="59">
        <f t="shared" si="1"/>
        <v>0</v>
      </c>
      <c r="I54" s="3"/>
    </row>
    <row r="55" spans="2:9" x14ac:dyDescent="0.3">
      <c r="B55" s="14"/>
      <c r="C55" s="64"/>
      <c r="D55" s="65"/>
      <c r="E55" s="66"/>
      <c r="F55" s="15"/>
      <c r="G55" s="59">
        <f t="shared" si="1"/>
        <v>0</v>
      </c>
      <c r="I55" s="3"/>
    </row>
    <row r="56" spans="2:9" x14ac:dyDescent="0.3">
      <c r="B56" s="14"/>
      <c r="C56" s="64"/>
      <c r="D56" s="65"/>
      <c r="E56" s="66"/>
      <c r="F56" s="15"/>
      <c r="G56" s="59">
        <f t="shared" si="1"/>
        <v>0</v>
      </c>
      <c r="I56" s="3"/>
    </row>
    <row r="57" spans="2:9" x14ac:dyDescent="0.3">
      <c r="B57" s="14"/>
      <c r="C57" s="64"/>
      <c r="D57" s="65"/>
      <c r="E57" s="66"/>
      <c r="F57" s="15"/>
      <c r="G57" s="59">
        <f t="shared" si="1"/>
        <v>0</v>
      </c>
      <c r="I57" s="3"/>
    </row>
    <row r="58" spans="2:9" x14ac:dyDescent="0.3">
      <c r="B58" s="14"/>
      <c r="C58" s="64"/>
      <c r="D58" s="65"/>
      <c r="E58" s="66"/>
      <c r="F58" s="15"/>
      <c r="G58" s="59">
        <f t="shared" si="1"/>
        <v>0</v>
      </c>
      <c r="I58" s="3"/>
    </row>
    <row r="59" spans="2:9" x14ac:dyDescent="0.3">
      <c r="B59" s="14"/>
      <c r="C59" s="64"/>
      <c r="D59" s="65"/>
      <c r="E59" s="66"/>
      <c r="F59" s="15"/>
      <c r="G59" s="59">
        <f t="shared" si="1"/>
        <v>0</v>
      </c>
      <c r="I59" s="3"/>
    </row>
    <row r="60" spans="2:9" x14ac:dyDescent="0.3">
      <c r="B60" s="14"/>
      <c r="C60" s="64"/>
      <c r="D60" s="65"/>
      <c r="E60" s="66"/>
      <c r="F60" s="15"/>
      <c r="G60" s="59">
        <f t="shared" si="1"/>
        <v>0</v>
      </c>
      <c r="I60" s="3"/>
    </row>
    <row r="61" spans="2:9" x14ac:dyDescent="0.3">
      <c r="B61" s="14"/>
      <c r="C61" s="64"/>
      <c r="D61" s="65"/>
      <c r="E61" s="66"/>
      <c r="F61" s="15"/>
      <c r="G61" s="59">
        <f t="shared" si="1"/>
        <v>0</v>
      </c>
      <c r="I61" s="3"/>
    </row>
    <row r="62" spans="2:9" x14ac:dyDescent="0.3">
      <c r="B62" s="14"/>
      <c r="C62" s="64"/>
      <c r="D62" s="65"/>
      <c r="E62" s="66"/>
      <c r="F62" s="15"/>
      <c r="G62" s="59">
        <f t="shared" si="1"/>
        <v>0</v>
      </c>
      <c r="I62" s="3"/>
    </row>
    <row r="63" spans="2:9" x14ac:dyDescent="0.3">
      <c r="B63" s="14"/>
      <c r="C63" s="64"/>
      <c r="D63" s="65"/>
      <c r="E63" s="66"/>
      <c r="F63" s="15"/>
      <c r="G63" s="59">
        <f t="shared" si="1"/>
        <v>0</v>
      </c>
      <c r="I63" s="3"/>
    </row>
    <row r="64" spans="2:9" x14ac:dyDescent="0.3">
      <c r="B64" s="14"/>
      <c r="C64" s="64"/>
      <c r="D64" s="65"/>
      <c r="E64" s="66"/>
      <c r="F64" s="15"/>
      <c r="G64" s="59">
        <f t="shared" si="1"/>
        <v>0</v>
      </c>
      <c r="I64" s="3"/>
    </row>
    <row r="65" spans="2:9" x14ac:dyDescent="0.3">
      <c r="B65" s="14"/>
      <c r="C65" s="64"/>
      <c r="D65" s="65"/>
      <c r="E65" s="66"/>
      <c r="F65" s="15"/>
      <c r="G65" s="59">
        <f t="shared" si="1"/>
        <v>0</v>
      </c>
      <c r="I65" s="3"/>
    </row>
    <row r="66" spans="2:9" x14ac:dyDescent="0.3">
      <c r="B66" s="14"/>
      <c r="C66" s="64"/>
      <c r="D66" s="65"/>
      <c r="E66" s="66"/>
      <c r="F66" s="15"/>
      <c r="G66" s="59">
        <f t="shared" si="1"/>
        <v>0</v>
      </c>
      <c r="I66" s="3"/>
    </row>
    <row r="67" spans="2:9" x14ac:dyDescent="0.3">
      <c r="B67" s="14"/>
      <c r="C67" s="64"/>
      <c r="D67" s="65"/>
      <c r="E67" s="66"/>
      <c r="F67" s="15"/>
      <c r="G67" s="59">
        <f t="shared" si="1"/>
        <v>0</v>
      </c>
      <c r="I67" s="3"/>
    </row>
    <row r="68" spans="2:9" x14ac:dyDescent="0.3">
      <c r="B68" s="14"/>
      <c r="C68" s="64"/>
      <c r="D68" s="65"/>
      <c r="E68" s="66"/>
      <c r="F68" s="15"/>
      <c r="G68" s="59">
        <f t="shared" si="1"/>
        <v>0</v>
      </c>
      <c r="I68" s="3"/>
    </row>
    <row r="69" spans="2:9" x14ac:dyDescent="0.3">
      <c r="B69" s="14"/>
      <c r="C69" s="64"/>
      <c r="D69" s="65"/>
      <c r="E69" s="66"/>
      <c r="F69" s="15"/>
      <c r="G69" s="59">
        <f t="shared" si="1"/>
        <v>0</v>
      </c>
      <c r="I69" s="3"/>
    </row>
    <row r="70" spans="2:9" x14ac:dyDescent="0.3">
      <c r="B70" s="14"/>
      <c r="C70" s="64"/>
      <c r="D70" s="65"/>
      <c r="E70" s="66"/>
      <c r="F70" s="15"/>
      <c r="G70" s="59">
        <f t="shared" si="1"/>
        <v>0</v>
      </c>
      <c r="I70" s="3"/>
    </row>
    <row r="71" spans="2:9" x14ac:dyDescent="0.3">
      <c r="B71" s="14"/>
      <c r="C71" s="64"/>
      <c r="D71" s="65"/>
      <c r="E71" s="66"/>
      <c r="F71" s="15"/>
      <c r="G71" s="59">
        <f t="shared" si="1"/>
        <v>0</v>
      </c>
      <c r="I71" s="3"/>
    </row>
    <row r="72" spans="2:9" x14ac:dyDescent="0.3">
      <c r="B72" s="14"/>
      <c r="C72" s="64"/>
      <c r="D72" s="65"/>
      <c r="E72" s="66"/>
      <c r="F72" s="15"/>
      <c r="G72" s="59">
        <f t="shared" si="1"/>
        <v>0</v>
      </c>
      <c r="I72" s="3"/>
    </row>
    <row r="73" spans="2:9" x14ac:dyDescent="0.3">
      <c r="B73" s="14"/>
      <c r="C73" s="64"/>
      <c r="D73" s="65"/>
      <c r="E73" s="66"/>
      <c r="F73" s="15"/>
      <c r="G73" s="59">
        <f t="shared" si="1"/>
        <v>0</v>
      </c>
      <c r="I73" s="3"/>
    </row>
    <row r="74" spans="2:9" x14ac:dyDescent="0.3">
      <c r="B74" s="14"/>
      <c r="C74" s="64"/>
      <c r="D74" s="65"/>
      <c r="E74" s="66"/>
      <c r="F74" s="15"/>
      <c r="G74" s="59">
        <f t="shared" si="1"/>
        <v>0</v>
      </c>
      <c r="I74" s="3"/>
    </row>
    <row r="75" spans="2:9" x14ac:dyDescent="0.3">
      <c r="B75" s="14"/>
      <c r="C75" s="64"/>
      <c r="D75" s="65"/>
      <c r="E75" s="66"/>
      <c r="F75" s="15"/>
      <c r="G75" s="59">
        <f t="shared" si="1"/>
        <v>0</v>
      </c>
      <c r="I75" s="3"/>
    </row>
    <row r="76" spans="2:9" x14ac:dyDescent="0.3">
      <c r="B76" s="14"/>
      <c r="C76" s="64"/>
      <c r="D76" s="65"/>
      <c r="E76" s="66"/>
      <c r="F76" s="15"/>
      <c r="G76" s="59">
        <f t="shared" si="1"/>
        <v>0</v>
      </c>
      <c r="I76" s="3"/>
    </row>
    <row r="77" spans="2:9" x14ac:dyDescent="0.3">
      <c r="B77" s="14"/>
      <c r="C77" s="64"/>
      <c r="D77" s="65"/>
      <c r="E77" s="66"/>
      <c r="F77" s="15"/>
      <c r="G77" s="59">
        <f t="shared" si="1"/>
        <v>0</v>
      </c>
      <c r="I77" s="3"/>
    </row>
    <row r="78" spans="2:9" x14ac:dyDescent="0.3">
      <c r="B78" s="14"/>
      <c r="C78" s="64"/>
      <c r="D78" s="65"/>
      <c r="E78" s="66"/>
      <c r="F78" s="15"/>
      <c r="G78" s="59">
        <f t="shared" si="1"/>
        <v>0</v>
      </c>
      <c r="I78" s="3"/>
    </row>
    <row r="79" spans="2:9" x14ac:dyDescent="0.3">
      <c r="B79" s="14"/>
      <c r="C79" s="64"/>
      <c r="D79" s="65"/>
      <c r="E79" s="66"/>
      <c r="F79" s="15"/>
      <c r="G79" s="59">
        <f t="shared" si="1"/>
        <v>0</v>
      </c>
      <c r="I79" s="3"/>
    </row>
    <row r="80" spans="2:9" x14ac:dyDescent="0.3">
      <c r="B80" s="14"/>
      <c r="C80" s="64"/>
      <c r="D80" s="65"/>
      <c r="E80" s="66"/>
      <c r="F80" s="15"/>
      <c r="G80" s="59">
        <f t="shared" si="1"/>
        <v>0</v>
      </c>
      <c r="I80" s="3"/>
    </row>
    <row r="81" spans="2:9" x14ac:dyDescent="0.3">
      <c r="B81" s="14"/>
      <c r="C81" s="64"/>
      <c r="D81" s="65"/>
      <c r="E81" s="66"/>
      <c r="F81" s="15"/>
      <c r="G81" s="59">
        <f t="shared" si="1"/>
        <v>0</v>
      </c>
      <c r="I81" s="3"/>
    </row>
    <row r="82" spans="2:9" x14ac:dyDescent="0.3">
      <c r="B82" s="14"/>
      <c r="C82" s="64"/>
      <c r="D82" s="65"/>
      <c r="E82" s="66"/>
      <c r="F82" s="15"/>
      <c r="G82" s="59">
        <f t="shared" si="1"/>
        <v>0</v>
      </c>
      <c r="I82" s="3"/>
    </row>
    <row r="83" spans="2:9" x14ac:dyDescent="0.3">
      <c r="B83" s="14"/>
      <c r="C83" s="64"/>
      <c r="D83" s="65"/>
      <c r="E83" s="66"/>
      <c r="F83" s="15"/>
      <c r="G83" s="59">
        <f t="shared" si="1"/>
        <v>0</v>
      </c>
      <c r="I83" s="3"/>
    </row>
    <row r="84" spans="2:9" x14ac:dyDescent="0.3">
      <c r="B84" s="14"/>
      <c r="C84" s="64"/>
      <c r="D84" s="65"/>
      <c r="E84" s="66"/>
      <c r="F84" s="15"/>
      <c r="G84" s="59">
        <f t="shared" si="1"/>
        <v>0</v>
      </c>
      <c r="I84" s="3"/>
    </row>
    <row r="85" spans="2:9" x14ac:dyDescent="0.3">
      <c r="B85" s="14"/>
      <c r="C85" s="64"/>
      <c r="D85" s="65"/>
      <c r="E85" s="66"/>
      <c r="F85" s="15"/>
      <c r="G85" s="59">
        <f t="shared" si="1"/>
        <v>0</v>
      </c>
      <c r="I85" s="3"/>
    </row>
    <row r="86" spans="2:9" x14ac:dyDescent="0.3">
      <c r="B86" s="14"/>
      <c r="C86" s="64"/>
      <c r="D86" s="65"/>
      <c r="E86" s="66"/>
      <c r="F86" s="15"/>
      <c r="G86" s="59">
        <f t="shared" si="1"/>
        <v>0</v>
      </c>
      <c r="I86" s="3"/>
    </row>
    <row r="87" spans="2:9" x14ac:dyDescent="0.3">
      <c r="B87" s="14"/>
      <c r="C87" s="64"/>
      <c r="D87" s="65"/>
      <c r="E87" s="66"/>
      <c r="F87" s="15"/>
      <c r="G87" s="59">
        <f t="shared" si="1"/>
        <v>0</v>
      </c>
      <c r="I87" s="3"/>
    </row>
    <row r="88" spans="2:9" x14ac:dyDescent="0.3">
      <c r="B88" s="14"/>
      <c r="C88" s="64"/>
      <c r="D88" s="65"/>
      <c r="E88" s="66"/>
      <c r="F88" s="15"/>
      <c r="G88" s="59">
        <f t="shared" si="1"/>
        <v>0</v>
      </c>
      <c r="I88" s="3"/>
    </row>
    <row r="89" spans="2:9" x14ac:dyDescent="0.3">
      <c r="B89" s="14"/>
      <c r="C89" s="64"/>
      <c r="D89" s="65"/>
      <c r="E89" s="66"/>
      <c r="F89" s="15"/>
      <c r="G89" s="59">
        <f t="shared" si="1"/>
        <v>0</v>
      </c>
      <c r="I89" s="3"/>
    </row>
    <row r="90" spans="2:9" x14ac:dyDescent="0.3">
      <c r="B90" s="14"/>
      <c r="C90" s="64"/>
      <c r="D90" s="65"/>
      <c r="E90" s="66"/>
      <c r="F90" s="15"/>
      <c r="G90" s="59">
        <f t="shared" si="1"/>
        <v>0</v>
      </c>
      <c r="I90" s="3"/>
    </row>
    <row r="91" spans="2:9" x14ac:dyDescent="0.3">
      <c r="B91" s="14"/>
      <c r="C91" s="64"/>
      <c r="D91" s="65"/>
      <c r="E91" s="66"/>
      <c r="F91" s="15"/>
      <c r="G91" s="59">
        <f t="shared" si="1"/>
        <v>0</v>
      </c>
      <c r="I91" s="3"/>
    </row>
    <row r="92" spans="2:9" x14ac:dyDescent="0.3">
      <c r="B92" s="14"/>
      <c r="C92" s="64"/>
      <c r="D92" s="65"/>
      <c r="E92" s="66"/>
      <c r="F92" s="15"/>
      <c r="G92" s="59">
        <f t="shared" si="1"/>
        <v>0</v>
      </c>
      <c r="I92" s="3"/>
    </row>
    <row r="93" spans="2:9" x14ac:dyDescent="0.3">
      <c r="B93" s="14"/>
      <c r="C93" s="64"/>
      <c r="D93" s="65"/>
      <c r="E93" s="66"/>
      <c r="F93" s="15"/>
      <c r="G93" s="59">
        <f t="shared" si="1"/>
        <v>0</v>
      </c>
      <c r="I93" s="3"/>
    </row>
    <row r="94" spans="2:9" x14ac:dyDescent="0.3">
      <c r="B94" s="14"/>
      <c r="C94" s="64"/>
      <c r="D94" s="65"/>
      <c r="E94" s="66"/>
      <c r="F94" s="15"/>
      <c r="G94" s="59">
        <f t="shared" si="1"/>
        <v>0</v>
      </c>
      <c r="I94" s="3"/>
    </row>
    <row r="95" spans="2:9" x14ac:dyDescent="0.3">
      <c r="B95" s="14"/>
      <c r="C95" s="64"/>
      <c r="D95" s="65"/>
      <c r="E95" s="66"/>
      <c r="F95" s="15"/>
      <c r="G95" s="59">
        <f t="shared" si="1"/>
        <v>0</v>
      </c>
      <c r="I95" s="3"/>
    </row>
    <row r="96" spans="2:9" x14ac:dyDescent="0.3">
      <c r="B96" s="14"/>
      <c r="C96" s="64"/>
      <c r="D96" s="65"/>
      <c r="E96" s="66"/>
      <c r="F96" s="15"/>
      <c r="G96" s="59">
        <f t="shared" si="1"/>
        <v>0</v>
      </c>
      <c r="I96" s="3"/>
    </row>
    <row r="97" spans="2:9" x14ac:dyDescent="0.3">
      <c r="B97" s="14"/>
      <c r="C97" s="64"/>
      <c r="D97" s="65"/>
      <c r="E97" s="66"/>
      <c r="F97" s="15"/>
      <c r="G97" s="59">
        <f t="shared" si="1"/>
        <v>0</v>
      </c>
      <c r="I97" s="3"/>
    </row>
    <row r="98" spans="2:9" x14ac:dyDescent="0.3">
      <c r="B98" s="14"/>
      <c r="C98" s="64"/>
      <c r="D98" s="65"/>
      <c r="E98" s="66"/>
      <c r="F98" s="15"/>
      <c r="G98" s="59">
        <f t="shared" ref="G98:G106" si="2">IF($C$31="",0,F98*$C$31)</f>
        <v>0</v>
      </c>
      <c r="I98" s="3"/>
    </row>
    <row r="99" spans="2:9" x14ac:dyDescent="0.3">
      <c r="B99" s="14"/>
      <c r="C99" s="64"/>
      <c r="D99" s="65"/>
      <c r="E99" s="66"/>
      <c r="F99" s="15"/>
      <c r="G99" s="59">
        <f t="shared" si="2"/>
        <v>0</v>
      </c>
      <c r="I99" s="3"/>
    </row>
    <row r="100" spans="2:9" x14ac:dyDescent="0.3">
      <c r="B100" s="14"/>
      <c r="C100" s="64"/>
      <c r="D100" s="65"/>
      <c r="E100" s="66"/>
      <c r="F100" s="15"/>
      <c r="G100" s="59">
        <f t="shared" si="2"/>
        <v>0</v>
      </c>
      <c r="I100" s="3"/>
    </row>
    <row r="101" spans="2:9" x14ac:dyDescent="0.3">
      <c r="B101" s="14"/>
      <c r="C101" s="64"/>
      <c r="D101" s="65"/>
      <c r="E101" s="66"/>
      <c r="F101" s="15"/>
      <c r="G101" s="59">
        <f t="shared" si="2"/>
        <v>0</v>
      </c>
      <c r="I101" s="3"/>
    </row>
    <row r="102" spans="2:9" x14ac:dyDescent="0.3">
      <c r="B102" s="14"/>
      <c r="C102" s="64"/>
      <c r="D102" s="65"/>
      <c r="E102" s="66"/>
      <c r="F102" s="15"/>
      <c r="G102" s="59">
        <f t="shared" si="2"/>
        <v>0</v>
      </c>
      <c r="I102" s="3"/>
    </row>
    <row r="103" spans="2:9" x14ac:dyDescent="0.3">
      <c r="B103" s="14"/>
      <c r="C103" s="64"/>
      <c r="D103" s="65"/>
      <c r="E103" s="66"/>
      <c r="F103" s="15"/>
      <c r="G103" s="59">
        <f t="shared" si="2"/>
        <v>0</v>
      </c>
      <c r="I103" s="3"/>
    </row>
    <row r="104" spans="2:9" x14ac:dyDescent="0.3">
      <c r="B104" s="14"/>
      <c r="C104" s="64"/>
      <c r="D104" s="65"/>
      <c r="E104" s="66"/>
      <c r="F104" s="15"/>
      <c r="G104" s="59">
        <f t="shared" si="2"/>
        <v>0</v>
      </c>
      <c r="I104" s="3"/>
    </row>
    <row r="105" spans="2:9" x14ac:dyDescent="0.3">
      <c r="B105" s="14"/>
      <c r="C105" s="64"/>
      <c r="D105" s="65"/>
      <c r="E105" s="66"/>
      <c r="F105" s="15"/>
      <c r="G105" s="59">
        <f t="shared" si="2"/>
        <v>0</v>
      </c>
      <c r="I105" s="3"/>
    </row>
    <row r="106" spans="2:9" x14ac:dyDescent="0.3">
      <c r="B106" s="14"/>
      <c r="C106" s="64"/>
      <c r="D106" s="65"/>
      <c r="E106" s="66"/>
      <c r="F106" s="15"/>
      <c r="G106" s="59">
        <f t="shared" si="2"/>
        <v>0</v>
      </c>
      <c r="I106" s="3"/>
    </row>
    <row r="107" spans="2:9" ht="15" thickBot="1" x14ac:dyDescent="0.35">
      <c r="B107" s="90" t="s">
        <v>45</v>
      </c>
      <c r="C107" s="91"/>
      <c r="D107" s="91"/>
      <c r="E107" s="91"/>
      <c r="F107" s="91"/>
      <c r="G107" s="60">
        <f>MIN(SUM(G33:G106),4)</f>
        <v>0</v>
      </c>
    </row>
    <row r="108" spans="2:9" x14ac:dyDescent="0.3">
      <c r="I108" s="4"/>
    </row>
    <row r="109" spans="2:9" x14ac:dyDescent="0.3">
      <c r="I109" s="4"/>
    </row>
    <row r="110" spans="2:9" x14ac:dyDescent="0.3">
      <c r="I110" s="4"/>
    </row>
    <row r="112" spans="2:9" hidden="1" x14ac:dyDescent="0.3"/>
    <row r="113" spans="2:4" hidden="1" x14ac:dyDescent="0.3">
      <c r="B113" t="s">
        <v>19</v>
      </c>
    </row>
    <row r="114" spans="2:4" hidden="1" x14ac:dyDescent="0.3">
      <c r="B114" t="s">
        <v>24</v>
      </c>
      <c r="C114" s="9" t="s">
        <v>25</v>
      </c>
      <c r="D114" s="9" t="s">
        <v>25</v>
      </c>
    </row>
    <row r="115" spans="2:4" hidden="1" x14ac:dyDescent="0.3">
      <c r="B115" t="s">
        <v>55</v>
      </c>
      <c r="C115" t="s">
        <v>21</v>
      </c>
      <c r="D115"/>
    </row>
    <row r="116" spans="2:4" hidden="1" x14ac:dyDescent="0.3">
      <c r="B116" t="s">
        <v>58</v>
      </c>
      <c r="C116" t="s">
        <v>21</v>
      </c>
      <c r="D116"/>
    </row>
    <row r="117" spans="2:4" hidden="1" x14ac:dyDescent="0.3">
      <c r="B117" t="s">
        <v>56</v>
      </c>
      <c r="C117" t="s">
        <v>21</v>
      </c>
      <c r="D117"/>
    </row>
    <row r="118" spans="2:4" hidden="1" x14ac:dyDescent="0.3">
      <c r="B118" t="s">
        <v>59</v>
      </c>
      <c r="C118" t="s">
        <v>21</v>
      </c>
      <c r="D118"/>
    </row>
    <row r="119" spans="2:4" hidden="1" x14ac:dyDescent="0.3">
      <c r="B119" t="s">
        <v>57</v>
      </c>
      <c r="C119" t="s">
        <v>21</v>
      </c>
    </row>
    <row r="120" spans="2:4" hidden="1" x14ac:dyDescent="0.3">
      <c r="B120" t="s">
        <v>61</v>
      </c>
      <c r="C120" t="s">
        <v>49</v>
      </c>
    </row>
    <row r="121" spans="2:4" hidden="1" x14ac:dyDescent="0.3">
      <c r="B121" t="s">
        <v>60</v>
      </c>
      <c r="C121" t="s">
        <v>49</v>
      </c>
    </row>
    <row r="122" spans="2:4" hidden="1" x14ac:dyDescent="0.3">
      <c r="B122" t="s">
        <v>52</v>
      </c>
      <c r="C122" t="s">
        <v>53</v>
      </c>
    </row>
    <row r="123" spans="2:4" hidden="1" x14ac:dyDescent="0.3">
      <c r="B123" t="s">
        <v>54</v>
      </c>
      <c r="C123" t="s">
        <v>20</v>
      </c>
    </row>
    <row r="124" spans="2:4" hidden="1" x14ac:dyDescent="0.3"/>
    <row r="125" spans="2:4" hidden="1" x14ac:dyDescent="0.3"/>
    <row r="126" spans="2:4" hidden="1" x14ac:dyDescent="0.3"/>
    <row r="127" spans="2:4" hidden="1" x14ac:dyDescent="0.3"/>
  </sheetData>
  <sheetProtection algorithmName="SHA-512" hashValue="TAmrnikjSe4g/z75B79KZzkilj31jka0VJbR0+fvrycymsnuGDA8QBNwzAqwE6udsiRu3OKBWCdptrYtknWxzA==" saltValue="yvD7+jQsmrTG3gBwMjGC2w==" spinCount="100000" sheet="1" objects="1" scenarios="1"/>
  <mergeCells count="89">
    <mergeCell ref="B107:F107"/>
    <mergeCell ref="C82:E82"/>
    <mergeCell ref="C83:E83"/>
    <mergeCell ref="C84:E84"/>
    <mergeCell ref="C60:E60"/>
    <mergeCell ref="C61:E61"/>
    <mergeCell ref="C62:E62"/>
    <mergeCell ref="C63:E63"/>
    <mergeCell ref="C64:E64"/>
    <mergeCell ref="C65:E65"/>
    <mergeCell ref="C66:E66"/>
    <mergeCell ref="C67:E67"/>
    <mergeCell ref="C102:E102"/>
    <mergeCell ref="C103:E103"/>
    <mergeCell ref="C104:E104"/>
    <mergeCell ref="C105:E105"/>
    <mergeCell ref="B17:E17"/>
    <mergeCell ref="B18:E18"/>
    <mergeCell ref="B19:F19"/>
    <mergeCell ref="B26:F26"/>
    <mergeCell ref="B27:G27"/>
    <mergeCell ref="B12:F12"/>
    <mergeCell ref="B13:F13"/>
    <mergeCell ref="B2:G2"/>
    <mergeCell ref="B5:G5"/>
    <mergeCell ref="B16:E16"/>
    <mergeCell ref="C106:E106"/>
    <mergeCell ref="B29:G29"/>
    <mergeCell ref="D30:G30"/>
    <mergeCell ref="D31:G31"/>
    <mergeCell ref="C33:E33"/>
    <mergeCell ref="C32:E32"/>
    <mergeCell ref="C101:E101"/>
    <mergeCell ref="C87:E87"/>
    <mergeCell ref="C88:E88"/>
    <mergeCell ref="C89:E89"/>
    <mergeCell ref="C90:E90"/>
    <mergeCell ref="C91:E91"/>
    <mergeCell ref="C92:E92"/>
    <mergeCell ref="C93:E93"/>
    <mergeCell ref="C94:E94"/>
    <mergeCell ref="C95:E95"/>
    <mergeCell ref="C96:E96"/>
    <mergeCell ref="C97:E97"/>
    <mergeCell ref="C98:E98"/>
    <mergeCell ref="C99:E99"/>
    <mergeCell ref="C100:E100"/>
    <mergeCell ref="C34:E34"/>
    <mergeCell ref="C68:E68"/>
    <mergeCell ref="C69:E69"/>
    <mergeCell ref="C70:E70"/>
    <mergeCell ref="C71:E71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72:E72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C85:E85"/>
    <mergeCell ref="C86:E86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</mergeCells>
  <phoneticPr fontId="2" type="noConversion"/>
  <dataValidations count="3">
    <dataValidation type="decimal" allowBlank="1" showInputMessage="1" showErrorMessage="1" sqref="F24:F25" xr:uid="{00000000-0002-0000-0000-000000000000}">
      <formula1>0</formula1>
      <formula2>1000</formula2>
    </dataValidation>
    <dataValidation type="whole" allowBlank="1" showInputMessage="1" showErrorMessage="1" sqref="F23" xr:uid="{8B011024-D9F6-46CD-BF40-30119AC2E843}">
      <formula1>1</formula1>
      <formula2>11</formula2>
    </dataValidation>
    <dataValidation type="list" allowBlank="1" showInputMessage="1" showErrorMessage="1" sqref="B9" xr:uid="{F8B62B16-D346-4BF1-9A00-536D9D480D19}">
      <formula1>$B$114:$B$123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105A5-7C3C-4595-A014-8093B701E73A}">
  <dimension ref="B1:K110"/>
  <sheetViews>
    <sheetView workbookViewId="0">
      <selection activeCell="I7" sqref="I7"/>
    </sheetView>
  </sheetViews>
  <sheetFormatPr baseColWidth="10" defaultColWidth="11.44140625" defaultRowHeight="14.4" x14ac:dyDescent="0.3"/>
  <cols>
    <col min="1" max="1" width="11" style="9" customWidth="1"/>
    <col min="2" max="2" width="47.109375" style="9" customWidth="1"/>
    <col min="3" max="3" width="12.5546875" style="9" customWidth="1"/>
    <col min="4" max="4" width="10" style="9" customWidth="1"/>
    <col min="5" max="5" width="11.44140625" style="9"/>
    <col min="6" max="6" width="11.6640625" style="9" bestFit="1" customWidth="1"/>
    <col min="7" max="7" width="12.44140625" style="9" customWidth="1"/>
    <col min="8" max="8" width="13.44140625" style="9" customWidth="1"/>
    <col min="9" max="9" width="11" style="9" customWidth="1"/>
    <col min="10" max="10" width="10.77734375" style="9" customWidth="1"/>
    <col min="11" max="11" width="59.88671875" style="9" customWidth="1"/>
    <col min="12" max="12" width="10" style="9" bestFit="1" customWidth="1"/>
    <col min="13" max="16384" width="11.44140625" style="9"/>
  </cols>
  <sheetData>
    <row r="1" spans="2:8" s="17" customFormat="1" ht="23.4" x14ac:dyDescent="0.45">
      <c r="B1" s="16" t="s">
        <v>4</v>
      </c>
      <c r="C1" s="16"/>
      <c r="D1" s="16"/>
      <c r="E1" s="16"/>
    </row>
    <row r="2" spans="2:8" ht="44.4" customHeight="1" x14ac:dyDescent="0.4">
      <c r="B2" s="80" t="s">
        <v>41</v>
      </c>
      <c r="C2" s="80"/>
      <c r="D2" s="80"/>
      <c r="E2" s="80"/>
      <c r="F2" s="80"/>
      <c r="G2" s="80"/>
    </row>
    <row r="3" spans="2:8" x14ac:dyDescent="0.3">
      <c r="B3" s="1"/>
      <c r="C3" s="1"/>
      <c r="D3" s="1"/>
      <c r="E3" s="1"/>
      <c r="F3" s="1"/>
      <c r="G3" s="1"/>
    </row>
    <row r="4" spans="2:8" x14ac:dyDescent="0.3">
      <c r="B4" s="1"/>
      <c r="C4" s="1"/>
      <c r="D4" s="1"/>
      <c r="E4" s="1"/>
      <c r="F4" s="1"/>
      <c r="G4" s="1"/>
    </row>
    <row r="5" spans="2:8" x14ac:dyDescent="0.3">
      <c r="B5" s="97" t="s">
        <v>37</v>
      </c>
      <c r="C5" s="97"/>
      <c r="D5" s="97"/>
      <c r="E5" s="97"/>
      <c r="F5" s="98"/>
      <c r="G5" s="98"/>
    </row>
    <row r="8" spans="2:8" x14ac:dyDescent="0.3">
      <c r="B8" s="23" t="s">
        <v>22</v>
      </c>
      <c r="C8" s="23" t="s">
        <v>23</v>
      </c>
      <c r="D8" s="23" t="s">
        <v>26</v>
      </c>
    </row>
    <row r="9" spans="2:8" x14ac:dyDescent="0.3">
      <c r="B9" s="35" t="str">
        <f>Baremacion_Alumno!B9</f>
        <v>&lt;Selección opción&gt;</v>
      </c>
      <c r="C9" s="36" t="e">
        <f>Baremacion_Alumno!#REF!</f>
        <v>#REF!</v>
      </c>
      <c r="D9" s="36" t="str">
        <f>Baremacion_Alumno!C9</f>
        <v xml:space="preserve"> </v>
      </c>
    </row>
    <row r="11" spans="2:8" ht="15" thickBot="1" x14ac:dyDescent="0.35"/>
    <row r="12" spans="2:8" x14ac:dyDescent="0.3">
      <c r="B12" s="74" t="s">
        <v>35</v>
      </c>
      <c r="C12" s="75"/>
      <c r="D12" s="75"/>
      <c r="E12" s="75"/>
      <c r="F12" s="76"/>
      <c r="G12" s="7" t="s">
        <v>3</v>
      </c>
    </row>
    <row r="13" spans="2:8" ht="15" thickBot="1" x14ac:dyDescent="0.35">
      <c r="B13" s="99">
        <f>Baremacion_Alumno!B13</f>
        <v>0</v>
      </c>
      <c r="C13" s="100"/>
      <c r="D13" s="100"/>
      <c r="E13" s="100"/>
      <c r="F13" s="101"/>
      <c r="G13" s="37">
        <f>Baremacion_Alumno!G13</f>
        <v>0</v>
      </c>
    </row>
    <row r="16" spans="2:8" ht="33.75" customHeight="1" x14ac:dyDescent="0.3">
      <c r="B16" s="102" t="s">
        <v>8</v>
      </c>
      <c r="C16" s="103"/>
      <c r="D16" s="103"/>
      <c r="E16" s="103"/>
      <c r="F16" s="51" t="s">
        <v>5</v>
      </c>
      <c r="G16" s="52" t="s">
        <v>6</v>
      </c>
      <c r="H16" s="52" t="s">
        <v>7</v>
      </c>
    </row>
    <row r="17" spans="2:11" x14ac:dyDescent="0.3">
      <c r="B17" s="85" t="s">
        <v>42</v>
      </c>
      <c r="C17" s="86"/>
      <c r="D17" s="86"/>
      <c r="E17" s="86"/>
      <c r="F17" s="56">
        <v>36</v>
      </c>
      <c r="G17" s="57">
        <f>Baremacion_Alumno!G17</f>
        <v>0</v>
      </c>
      <c r="H17" s="54">
        <f>H26</f>
        <v>0</v>
      </c>
    </row>
    <row r="18" spans="2:11" ht="15" customHeight="1" x14ac:dyDescent="0.3">
      <c r="B18" s="85" t="s">
        <v>43</v>
      </c>
      <c r="C18" s="86"/>
      <c r="D18" s="86"/>
      <c r="E18" s="86"/>
      <c r="F18" s="56">
        <v>4</v>
      </c>
      <c r="G18" s="57">
        <f>Baremacion_Alumno!G18</f>
        <v>0</v>
      </c>
      <c r="H18" s="54" t="e">
        <f>H107</f>
        <v>#VALUE!</v>
      </c>
    </row>
    <row r="19" spans="2:11" ht="15" thickBot="1" x14ac:dyDescent="0.35">
      <c r="B19" s="87" t="s">
        <v>38</v>
      </c>
      <c r="C19" s="88"/>
      <c r="D19" s="88"/>
      <c r="E19" s="88"/>
      <c r="F19" s="89"/>
      <c r="G19" s="58">
        <f>SUM(G17:G18)</f>
        <v>0</v>
      </c>
      <c r="H19" s="53" t="e">
        <f>SUM(H17:H18)</f>
        <v>#VALUE!</v>
      </c>
    </row>
    <row r="21" spans="2:11" ht="15" thickBot="1" x14ac:dyDescent="0.35">
      <c r="B21" s="8"/>
      <c r="C21" s="8"/>
      <c r="D21" s="8"/>
      <c r="E21" s="8"/>
    </row>
    <row r="22" spans="2:11" ht="57.6" x14ac:dyDescent="0.3">
      <c r="B22" s="18" t="str">
        <f>B17</f>
        <v>Méritos profesinales (máx: 36 ptos, 90% del 40% de la fase de concurso)</v>
      </c>
      <c r="C22" s="19" t="s">
        <v>28</v>
      </c>
      <c r="D22" s="19" t="s">
        <v>29</v>
      </c>
      <c r="E22" s="19" t="s">
        <v>30</v>
      </c>
      <c r="F22" s="19" t="s">
        <v>31</v>
      </c>
      <c r="G22" s="19" t="s">
        <v>0</v>
      </c>
      <c r="H22" s="11" t="s">
        <v>9</v>
      </c>
      <c r="I22" s="20" t="s">
        <v>39</v>
      </c>
      <c r="J22" s="19" t="s">
        <v>40</v>
      </c>
      <c r="K22" s="11" t="s">
        <v>12</v>
      </c>
    </row>
    <row r="23" spans="2:11" ht="57.6" x14ac:dyDescent="0.3">
      <c r="B23" s="28" t="s">
        <v>16</v>
      </c>
      <c r="C23" s="46">
        <f>Baremacion_Alumno!C23</f>
        <v>8</v>
      </c>
      <c r="D23" s="46">
        <f>Baremacion_Alumno!D23</f>
        <v>0.66600000000000004</v>
      </c>
      <c r="E23" s="38">
        <f>Baremacion_Alumno!E23</f>
        <v>0</v>
      </c>
      <c r="F23" s="38">
        <f>Baremacion_Alumno!F23</f>
        <v>0</v>
      </c>
      <c r="G23" s="40">
        <f>Baremacion_Alumno!G23</f>
        <v>0</v>
      </c>
      <c r="H23" s="41">
        <f>(C23*I23)+(D23*J23)</f>
        <v>0</v>
      </c>
      <c r="I23" s="55">
        <f>E23</f>
        <v>0</v>
      </c>
      <c r="J23" s="55">
        <f>F23</f>
        <v>0</v>
      </c>
      <c r="K23" s="21"/>
    </row>
    <row r="24" spans="2:11" ht="44.25" customHeight="1" x14ac:dyDescent="0.3">
      <c r="B24" s="28" t="s">
        <v>17</v>
      </c>
      <c r="C24" s="46">
        <f>Baremacion_Alumno!C24</f>
        <v>4</v>
      </c>
      <c r="D24" s="46">
        <f>Baremacion_Alumno!D24</f>
        <v>0.33300000000000002</v>
      </c>
      <c r="E24" s="38">
        <f>Baremacion_Alumno!E24</f>
        <v>0</v>
      </c>
      <c r="F24" s="38">
        <f>Baremacion_Alumno!F24</f>
        <v>0</v>
      </c>
      <c r="G24" s="40">
        <f>Baremacion_Alumno!G24</f>
        <v>0</v>
      </c>
      <c r="H24" s="41">
        <f t="shared" ref="H24:H25" si="0">(C24*I24)+(D24*MIN(11,J24))</f>
        <v>0</v>
      </c>
      <c r="I24" s="55">
        <f t="shared" ref="I24:J25" si="1">E24</f>
        <v>0</v>
      </c>
      <c r="J24" s="55">
        <f t="shared" si="1"/>
        <v>0</v>
      </c>
      <c r="K24" s="21"/>
    </row>
    <row r="25" spans="2:11" ht="45" customHeight="1" x14ac:dyDescent="0.3">
      <c r="B25" s="28" t="s">
        <v>18</v>
      </c>
      <c r="C25" s="46">
        <f>Baremacion_Alumno!C25</f>
        <v>2</v>
      </c>
      <c r="D25" s="46">
        <f>Baremacion_Alumno!D25</f>
        <v>0.16600000000000001</v>
      </c>
      <c r="E25" s="38">
        <f>Baremacion_Alumno!E25</f>
        <v>0</v>
      </c>
      <c r="F25" s="38">
        <f>Baremacion_Alumno!F25</f>
        <v>0</v>
      </c>
      <c r="G25" s="40">
        <f>Baremacion_Alumno!G25</f>
        <v>0</v>
      </c>
      <c r="H25" s="41">
        <f t="shared" si="0"/>
        <v>0</v>
      </c>
      <c r="I25" s="55">
        <f t="shared" si="1"/>
        <v>0</v>
      </c>
      <c r="J25" s="55">
        <f t="shared" si="1"/>
        <v>0</v>
      </c>
      <c r="K25" s="21"/>
    </row>
    <row r="26" spans="2:11" ht="15" thickBot="1" x14ac:dyDescent="0.35">
      <c r="B26" s="90" t="s">
        <v>27</v>
      </c>
      <c r="C26" s="91"/>
      <c r="D26" s="91"/>
      <c r="E26" s="91"/>
      <c r="F26" s="91"/>
      <c r="G26" s="12">
        <f>MIN(75,SUM(G23:G25))</f>
        <v>0</v>
      </c>
      <c r="H26" s="53">
        <f>MIN(36,SUM(H23:H25))</f>
        <v>0</v>
      </c>
    </row>
    <row r="27" spans="2:11" x14ac:dyDescent="0.3">
      <c r="B27" s="92"/>
      <c r="C27" s="93"/>
      <c r="D27" s="93"/>
      <c r="E27" s="93"/>
      <c r="F27" s="93"/>
      <c r="G27" s="93"/>
    </row>
    <row r="28" spans="2:11" x14ac:dyDescent="0.3">
      <c r="B28" s="30"/>
      <c r="C28" s="26"/>
      <c r="D28" s="26"/>
      <c r="E28" s="26"/>
      <c r="F28" s="26"/>
      <c r="G28" s="26"/>
    </row>
    <row r="29" spans="2:11" x14ac:dyDescent="0.3">
      <c r="B29" s="67" t="s">
        <v>15</v>
      </c>
      <c r="C29" s="68"/>
      <c r="D29" s="68"/>
      <c r="E29" s="68"/>
      <c r="F29" s="68"/>
      <c r="G29" s="68"/>
      <c r="H29" s="26"/>
    </row>
    <row r="30" spans="2:11" x14ac:dyDescent="0.3">
      <c r="B30" s="32" t="s">
        <v>32</v>
      </c>
      <c r="C30" s="31" t="str">
        <f>Baremacion_Alumno!C30</f>
        <v xml:space="preserve"> </v>
      </c>
      <c r="D30" s="69"/>
      <c r="E30" s="70"/>
      <c r="F30" s="70"/>
      <c r="G30" s="71"/>
    </row>
    <row r="31" spans="2:11" ht="15" thickBot="1" x14ac:dyDescent="0.35">
      <c r="B31" s="32" t="s">
        <v>33</v>
      </c>
      <c r="C31" s="31" t="str">
        <f>Baremacion_Alumno!C31</f>
        <v/>
      </c>
      <c r="D31" s="69"/>
      <c r="E31" s="70"/>
      <c r="F31" s="70"/>
      <c r="G31" s="71"/>
    </row>
    <row r="32" spans="2:11" ht="24" x14ac:dyDescent="0.3">
      <c r="B32" s="13" t="s">
        <v>1</v>
      </c>
      <c r="C32" s="72" t="s">
        <v>2</v>
      </c>
      <c r="D32" s="73"/>
      <c r="E32" s="73"/>
      <c r="F32" s="13" t="s">
        <v>10</v>
      </c>
      <c r="G32" s="22" t="s">
        <v>0</v>
      </c>
      <c r="H32" s="47" t="s">
        <v>11</v>
      </c>
      <c r="I32" s="48" t="s">
        <v>13</v>
      </c>
      <c r="J32" s="49" t="s">
        <v>14</v>
      </c>
      <c r="K32" s="50" t="s">
        <v>12</v>
      </c>
    </row>
    <row r="33" spans="2:11" x14ac:dyDescent="0.3">
      <c r="B33" s="45">
        <f>Baremacion_Alumno!B33</f>
        <v>0</v>
      </c>
      <c r="C33" s="94">
        <f>Baremacion_Alumno!C33</f>
        <v>0</v>
      </c>
      <c r="D33" s="95"/>
      <c r="E33" s="96"/>
      <c r="F33" s="27">
        <f>Baremacion_Alumno!F33</f>
        <v>0</v>
      </c>
      <c r="G33" s="59" t="e">
        <f>F33*$C$31</f>
        <v>#VALUE!</v>
      </c>
      <c r="H33" s="61" t="e">
        <f>IF(I33="S",IF(J33="",#REF!,J33*$C$31),IF(I33="s",IF(J33="",#REF!,J33*$C$31),0))</f>
        <v>#VALUE!</v>
      </c>
      <c r="I33" s="42" t="s">
        <v>34</v>
      </c>
      <c r="J33" s="43">
        <f>F33</f>
        <v>0</v>
      </c>
      <c r="K33" s="44"/>
    </row>
    <row r="34" spans="2:11" x14ac:dyDescent="0.3">
      <c r="B34" s="45">
        <f>Baremacion_Alumno!B34</f>
        <v>0</v>
      </c>
      <c r="C34" s="94">
        <f>Baremacion_Alumno!C34</f>
        <v>0</v>
      </c>
      <c r="D34" s="95"/>
      <c r="E34" s="96"/>
      <c r="F34" s="27">
        <f>Baremacion_Alumno!F34</f>
        <v>0</v>
      </c>
      <c r="G34" s="59" t="e">
        <f t="shared" ref="G34:G97" si="2">F34*$C$31</f>
        <v>#VALUE!</v>
      </c>
      <c r="H34" s="61">
        <f>IF(I34="S",IF(J34="",#REF!,J34*$C$31),IF(I34="s",IF(J34="",#REF!,J34*$C$31),0))</f>
        <v>0</v>
      </c>
      <c r="I34" s="42"/>
      <c r="J34" s="43">
        <f t="shared" ref="J34:J97" si="3">F34</f>
        <v>0</v>
      </c>
      <c r="K34" s="44"/>
    </row>
    <row r="35" spans="2:11" x14ac:dyDescent="0.3">
      <c r="B35" s="45">
        <f>Baremacion_Alumno!B35</f>
        <v>0</v>
      </c>
      <c r="C35" s="94">
        <f>Baremacion_Alumno!C35</f>
        <v>0</v>
      </c>
      <c r="D35" s="95"/>
      <c r="E35" s="96"/>
      <c r="F35" s="27">
        <f>Baremacion_Alumno!F35</f>
        <v>0</v>
      </c>
      <c r="G35" s="59" t="e">
        <f t="shared" si="2"/>
        <v>#VALUE!</v>
      </c>
      <c r="H35" s="61" t="e">
        <f>IF(I35="S",IF(J35="",#REF!,J35*$C$31),IF(I35="s",IF(J35="",#REF!,J35*$C$31),0))</f>
        <v>#VALUE!</v>
      </c>
      <c r="I35" s="42" t="s">
        <v>34</v>
      </c>
      <c r="J35" s="43">
        <f t="shared" si="3"/>
        <v>0</v>
      </c>
      <c r="K35" s="44"/>
    </row>
    <row r="36" spans="2:11" x14ac:dyDescent="0.3">
      <c r="B36" s="45">
        <f>Baremacion_Alumno!B36</f>
        <v>0</v>
      </c>
      <c r="C36" s="94">
        <f>Baremacion_Alumno!C36</f>
        <v>0</v>
      </c>
      <c r="D36" s="95"/>
      <c r="E36" s="96"/>
      <c r="F36" s="27">
        <f>Baremacion_Alumno!F36</f>
        <v>0</v>
      </c>
      <c r="G36" s="59" t="e">
        <f t="shared" si="2"/>
        <v>#VALUE!</v>
      </c>
      <c r="H36" s="61">
        <f>IF(I36="S",IF(J36="",#REF!,J36*$C$31),IF(I36="s",IF(J36="",#REF!,J36*$C$31),0))</f>
        <v>0</v>
      </c>
      <c r="I36" s="42"/>
      <c r="J36" s="43">
        <f t="shared" si="3"/>
        <v>0</v>
      </c>
      <c r="K36" s="44"/>
    </row>
    <row r="37" spans="2:11" x14ac:dyDescent="0.3">
      <c r="B37" s="45">
        <f>Baremacion_Alumno!B37</f>
        <v>0</v>
      </c>
      <c r="C37" s="94">
        <f>Baremacion_Alumno!C37</f>
        <v>0</v>
      </c>
      <c r="D37" s="95"/>
      <c r="E37" s="96"/>
      <c r="F37" s="27">
        <f>Baremacion_Alumno!F37</f>
        <v>0</v>
      </c>
      <c r="G37" s="59" t="e">
        <f t="shared" si="2"/>
        <v>#VALUE!</v>
      </c>
      <c r="H37" s="61">
        <f>IF(I37="S",IF(J37="",#REF!,J37*$C$31),IF(I37="s",IF(J37="",#REF!,J37*$C$31),0))</f>
        <v>0</v>
      </c>
      <c r="I37" s="42"/>
      <c r="J37" s="43">
        <f t="shared" si="3"/>
        <v>0</v>
      </c>
      <c r="K37" s="44"/>
    </row>
    <row r="38" spans="2:11" x14ac:dyDescent="0.3">
      <c r="B38" s="45">
        <f>Baremacion_Alumno!B38</f>
        <v>0</v>
      </c>
      <c r="C38" s="94">
        <f>Baremacion_Alumno!C38</f>
        <v>0</v>
      </c>
      <c r="D38" s="95"/>
      <c r="E38" s="96"/>
      <c r="F38" s="27">
        <f>Baremacion_Alumno!F38</f>
        <v>0</v>
      </c>
      <c r="G38" s="59" t="e">
        <f t="shared" si="2"/>
        <v>#VALUE!</v>
      </c>
      <c r="H38" s="61" t="e">
        <f>IF(I38="S",IF(J38="",#REF!,J38*$C$31),IF(I38="s",IF(J38="",#REF!,J38*$C$31),0))</f>
        <v>#VALUE!</v>
      </c>
      <c r="I38" s="42" t="s">
        <v>34</v>
      </c>
      <c r="J38" s="43">
        <f t="shared" si="3"/>
        <v>0</v>
      </c>
      <c r="K38" s="44"/>
    </row>
    <row r="39" spans="2:11" x14ac:dyDescent="0.3">
      <c r="B39" s="45">
        <f>Baremacion_Alumno!B39</f>
        <v>0</v>
      </c>
      <c r="C39" s="94">
        <f>Baremacion_Alumno!C39</f>
        <v>0</v>
      </c>
      <c r="D39" s="95"/>
      <c r="E39" s="96"/>
      <c r="F39" s="27">
        <f>Baremacion_Alumno!F39</f>
        <v>0</v>
      </c>
      <c r="G39" s="59" t="e">
        <f t="shared" si="2"/>
        <v>#VALUE!</v>
      </c>
      <c r="H39" s="61" t="e">
        <f>IF(I39="S",IF(J39="",#REF!,J39*$C$31),IF(I39="s",IF(J39="",#REF!,J39*$C$31),0))</f>
        <v>#VALUE!</v>
      </c>
      <c r="I39" s="42" t="s">
        <v>34</v>
      </c>
      <c r="J39" s="43">
        <f t="shared" si="3"/>
        <v>0</v>
      </c>
      <c r="K39" s="44"/>
    </row>
    <row r="40" spans="2:11" x14ac:dyDescent="0.3">
      <c r="B40" s="45">
        <f>Baremacion_Alumno!B40</f>
        <v>0</v>
      </c>
      <c r="C40" s="94">
        <f>Baremacion_Alumno!C40</f>
        <v>0</v>
      </c>
      <c r="D40" s="95"/>
      <c r="E40" s="96"/>
      <c r="F40" s="27">
        <f>Baremacion_Alumno!F40</f>
        <v>0</v>
      </c>
      <c r="G40" s="59" t="e">
        <f t="shared" si="2"/>
        <v>#VALUE!</v>
      </c>
      <c r="H40" s="61">
        <f>IF(I40="S",IF(J40="",#REF!,J40*$C$31),IF(I40="s",IF(J40="",#REF!,J40*$C$31),0))</f>
        <v>0</v>
      </c>
      <c r="I40" s="42"/>
      <c r="J40" s="43">
        <f t="shared" si="3"/>
        <v>0</v>
      </c>
      <c r="K40" s="44"/>
    </row>
    <row r="41" spans="2:11" x14ac:dyDescent="0.3">
      <c r="B41" s="45">
        <f>Baremacion_Alumno!B41</f>
        <v>0</v>
      </c>
      <c r="C41" s="94">
        <f>Baremacion_Alumno!C41</f>
        <v>0</v>
      </c>
      <c r="D41" s="95"/>
      <c r="E41" s="96"/>
      <c r="F41" s="27">
        <f>Baremacion_Alumno!F41</f>
        <v>0</v>
      </c>
      <c r="G41" s="59" t="e">
        <f t="shared" si="2"/>
        <v>#VALUE!</v>
      </c>
      <c r="H41" s="61">
        <f>IF(I41="S",IF(J41="",#REF!,J41*$C$31),IF(I41="s",IF(J41="",#REF!,J41*$C$31),0))</f>
        <v>0</v>
      </c>
      <c r="I41" s="42"/>
      <c r="J41" s="43">
        <f t="shared" si="3"/>
        <v>0</v>
      </c>
      <c r="K41" s="44"/>
    </row>
    <row r="42" spans="2:11" x14ac:dyDescent="0.3">
      <c r="B42" s="45">
        <f>Baremacion_Alumno!B42</f>
        <v>0</v>
      </c>
      <c r="C42" s="94">
        <f>Baremacion_Alumno!C42</f>
        <v>0</v>
      </c>
      <c r="D42" s="95"/>
      <c r="E42" s="96"/>
      <c r="F42" s="27">
        <f>Baremacion_Alumno!F42</f>
        <v>0</v>
      </c>
      <c r="G42" s="59" t="e">
        <f t="shared" si="2"/>
        <v>#VALUE!</v>
      </c>
      <c r="H42" s="61">
        <f>IF(I42="S",IF(J42="",#REF!,J42*$C$31),IF(I42="s",IF(J42="",#REF!,J42*$C$31),0))</f>
        <v>0</v>
      </c>
      <c r="I42" s="42"/>
      <c r="J42" s="43">
        <f t="shared" si="3"/>
        <v>0</v>
      </c>
      <c r="K42" s="44"/>
    </row>
    <row r="43" spans="2:11" x14ac:dyDescent="0.3">
      <c r="B43" s="45">
        <f>Baremacion_Alumno!B43</f>
        <v>0</v>
      </c>
      <c r="C43" s="94">
        <f>Baremacion_Alumno!C43</f>
        <v>0</v>
      </c>
      <c r="D43" s="95"/>
      <c r="E43" s="96"/>
      <c r="F43" s="27">
        <f>Baremacion_Alumno!F43</f>
        <v>0</v>
      </c>
      <c r="G43" s="59" t="e">
        <f t="shared" si="2"/>
        <v>#VALUE!</v>
      </c>
      <c r="H43" s="61">
        <f>IF(I43="S",IF(J43="",#REF!,J43*$C$31),IF(I43="s",IF(J43="",#REF!,J43*$C$31),0))</f>
        <v>0</v>
      </c>
      <c r="I43" s="42"/>
      <c r="J43" s="43">
        <f t="shared" si="3"/>
        <v>0</v>
      </c>
      <c r="K43" s="44"/>
    </row>
    <row r="44" spans="2:11" x14ac:dyDescent="0.3">
      <c r="B44" s="45">
        <f>Baremacion_Alumno!B44</f>
        <v>0</v>
      </c>
      <c r="C44" s="94">
        <f>Baremacion_Alumno!C44</f>
        <v>0</v>
      </c>
      <c r="D44" s="95"/>
      <c r="E44" s="96"/>
      <c r="F44" s="27">
        <f>Baremacion_Alumno!F44</f>
        <v>0</v>
      </c>
      <c r="G44" s="59" t="e">
        <f t="shared" si="2"/>
        <v>#VALUE!</v>
      </c>
      <c r="H44" s="61">
        <f>IF(I44="S",IF(J44="",#REF!,J44*$C$31),IF(I44="s",IF(J44="",#REF!,J44*$C$31),0))</f>
        <v>0</v>
      </c>
      <c r="I44" s="42"/>
      <c r="J44" s="43">
        <f t="shared" si="3"/>
        <v>0</v>
      </c>
      <c r="K44" s="44"/>
    </row>
    <row r="45" spans="2:11" x14ac:dyDescent="0.3">
      <c r="B45" s="45">
        <f>Baremacion_Alumno!B45</f>
        <v>0</v>
      </c>
      <c r="C45" s="94">
        <f>Baremacion_Alumno!C45</f>
        <v>0</v>
      </c>
      <c r="D45" s="95"/>
      <c r="E45" s="96"/>
      <c r="F45" s="27">
        <f>Baremacion_Alumno!F45</f>
        <v>0</v>
      </c>
      <c r="G45" s="59" t="e">
        <f t="shared" si="2"/>
        <v>#VALUE!</v>
      </c>
      <c r="H45" s="61">
        <f>IF(I45="S",IF(J45="",#REF!,J45*$C$31),IF(I45="s",IF(J45="",#REF!,J45*$C$31),0))</f>
        <v>0</v>
      </c>
      <c r="I45" s="42"/>
      <c r="J45" s="43">
        <f t="shared" si="3"/>
        <v>0</v>
      </c>
      <c r="K45" s="44"/>
    </row>
    <row r="46" spans="2:11" x14ac:dyDescent="0.3">
      <c r="B46" s="45">
        <f>Baremacion_Alumno!B46</f>
        <v>0</v>
      </c>
      <c r="C46" s="94">
        <f>Baremacion_Alumno!C46</f>
        <v>0</v>
      </c>
      <c r="D46" s="95"/>
      <c r="E46" s="96"/>
      <c r="F46" s="27">
        <f>Baremacion_Alumno!F46</f>
        <v>0</v>
      </c>
      <c r="G46" s="59" t="e">
        <f t="shared" si="2"/>
        <v>#VALUE!</v>
      </c>
      <c r="H46" s="61">
        <f>IF(I46="S",IF(J46="",#REF!,J46*$C$31),IF(I46="s",IF(J46="",#REF!,J46*$C$31),0))</f>
        <v>0</v>
      </c>
      <c r="I46" s="42"/>
      <c r="J46" s="43">
        <f t="shared" si="3"/>
        <v>0</v>
      </c>
      <c r="K46" s="44"/>
    </row>
    <row r="47" spans="2:11" x14ac:dyDescent="0.3">
      <c r="B47" s="45">
        <f>Baremacion_Alumno!B47</f>
        <v>0</v>
      </c>
      <c r="C47" s="94">
        <f>Baremacion_Alumno!C47</f>
        <v>0</v>
      </c>
      <c r="D47" s="95"/>
      <c r="E47" s="96"/>
      <c r="F47" s="27">
        <f>Baremacion_Alumno!F47</f>
        <v>0</v>
      </c>
      <c r="G47" s="59" t="e">
        <f t="shared" si="2"/>
        <v>#VALUE!</v>
      </c>
      <c r="H47" s="61">
        <f>IF(I47="S",IF(J47="",#REF!,J47*$C$31),IF(I47="s",IF(J47="",#REF!,J47*$C$31),0))</f>
        <v>0</v>
      </c>
      <c r="I47" s="42"/>
      <c r="J47" s="43">
        <f t="shared" si="3"/>
        <v>0</v>
      </c>
      <c r="K47" s="44"/>
    </row>
    <row r="48" spans="2:11" x14ac:dyDescent="0.3">
      <c r="B48" s="45">
        <f>Baremacion_Alumno!B48</f>
        <v>0</v>
      </c>
      <c r="C48" s="94">
        <f>Baremacion_Alumno!C48</f>
        <v>0</v>
      </c>
      <c r="D48" s="95"/>
      <c r="E48" s="96"/>
      <c r="F48" s="27">
        <f>Baremacion_Alumno!F48</f>
        <v>0</v>
      </c>
      <c r="G48" s="59" t="e">
        <f t="shared" si="2"/>
        <v>#VALUE!</v>
      </c>
      <c r="H48" s="61">
        <f>IF(I48="S",IF(J48="",#REF!,J48*$C$31),IF(I48="s",IF(J48="",#REF!,J48*$C$31),0))</f>
        <v>0</v>
      </c>
      <c r="I48" s="42"/>
      <c r="J48" s="43">
        <f t="shared" si="3"/>
        <v>0</v>
      </c>
      <c r="K48" s="44"/>
    </row>
    <row r="49" spans="2:11" x14ac:dyDescent="0.3">
      <c r="B49" s="45">
        <f>Baremacion_Alumno!B49</f>
        <v>0</v>
      </c>
      <c r="C49" s="94">
        <f>Baremacion_Alumno!C49</f>
        <v>0</v>
      </c>
      <c r="D49" s="95"/>
      <c r="E49" s="96"/>
      <c r="F49" s="27">
        <f>Baremacion_Alumno!F49</f>
        <v>0</v>
      </c>
      <c r="G49" s="59" t="e">
        <f t="shared" si="2"/>
        <v>#VALUE!</v>
      </c>
      <c r="H49" s="61">
        <f>IF(I49="S",IF(J49="",#REF!,J49*$C$31),IF(I49="s",IF(J49="",#REF!,J49*$C$31),0))</f>
        <v>0</v>
      </c>
      <c r="I49" s="42"/>
      <c r="J49" s="43">
        <f t="shared" si="3"/>
        <v>0</v>
      </c>
      <c r="K49" s="44"/>
    </row>
    <row r="50" spans="2:11" x14ac:dyDescent="0.3">
      <c r="B50" s="45">
        <f>Baremacion_Alumno!B50</f>
        <v>0</v>
      </c>
      <c r="C50" s="94">
        <f>Baremacion_Alumno!C50</f>
        <v>0</v>
      </c>
      <c r="D50" s="95"/>
      <c r="E50" s="96"/>
      <c r="F50" s="27">
        <f>Baremacion_Alumno!F50</f>
        <v>0</v>
      </c>
      <c r="G50" s="59" t="e">
        <f t="shared" si="2"/>
        <v>#VALUE!</v>
      </c>
      <c r="H50" s="61">
        <f>IF(I50="S",IF(J50="",#REF!,J50*$C$31),IF(I50="s",IF(J50="",#REF!,J50*$C$31),0))</f>
        <v>0</v>
      </c>
      <c r="I50" s="42"/>
      <c r="J50" s="43">
        <f t="shared" si="3"/>
        <v>0</v>
      </c>
      <c r="K50" s="44"/>
    </row>
    <row r="51" spans="2:11" x14ac:dyDescent="0.3">
      <c r="B51" s="45">
        <f>Baremacion_Alumno!B51</f>
        <v>0</v>
      </c>
      <c r="C51" s="94">
        <f>Baremacion_Alumno!C51</f>
        <v>0</v>
      </c>
      <c r="D51" s="95"/>
      <c r="E51" s="96"/>
      <c r="F51" s="27">
        <f>Baremacion_Alumno!F51</f>
        <v>0</v>
      </c>
      <c r="G51" s="59" t="e">
        <f t="shared" si="2"/>
        <v>#VALUE!</v>
      </c>
      <c r="H51" s="61">
        <f>IF(I51="S",IF(J51="",#REF!,J51*$C$31),IF(I51="s",IF(J51="",#REF!,J51*$C$31),0))</f>
        <v>0</v>
      </c>
      <c r="I51" s="42"/>
      <c r="J51" s="43">
        <f t="shared" si="3"/>
        <v>0</v>
      </c>
      <c r="K51" s="44"/>
    </row>
    <row r="52" spans="2:11" x14ac:dyDescent="0.3">
      <c r="B52" s="45">
        <f>Baremacion_Alumno!B52</f>
        <v>0</v>
      </c>
      <c r="C52" s="94">
        <f>Baremacion_Alumno!C52</f>
        <v>0</v>
      </c>
      <c r="D52" s="95"/>
      <c r="E52" s="96"/>
      <c r="F52" s="27">
        <f>Baremacion_Alumno!F52</f>
        <v>0</v>
      </c>
      <c r="G52" s="59" t="e">
        <f t="shared" si="2"/>
        <v>#VALUE!</v>
      </c>
      <c r="H52" s="61">
        <f>IF(I52="S",IF(J52="",#REF!,J52*$C$31),IF(I52="s",IF(J52="",#REF!,J52*$C$31),0))</f>
        <v>0</v>
      </c>
      <c r="I52" s="42"/>
      <c r="J52" s="43">
        <f t="shared" si="3"/>
        <v>0</v>
      </c>
      <c r="K52" s="44"/>
    </row>
    <row r="53" spans="2:11" x14ac:dyDescent="0.3">
      <c r="B53" s="45">
        <f>Baremacion_Alumno!B53</f>
        <v>0</v>
      </c>
      <c r="C53" s="94">
        <f>Baremacion_Alumno!C53</f>
        <v>0</v>
      </c>
      <c r="D53" s="95"/>
      <c r="E53" s="96"/>
      <c r="F53" s="27">
        <f>Baremacion_Alumno!F53</f>
        <v>0</v>
      </c>
      <c r="G53" s="59" t="e">
        <f t="shared" si="2"/>
        <v>#VALUE!</v>
      </c>
      <c r="H53" s="61">
        <f>IF(I53="S",IF(J53="",#REF!,J53*$C$31),IF(I53="s",IF(J53="",#REF!,J53*$C$31),0))</f>
        <v>0</v>
      </c>
      <c r="I53" s="42"/>
      <c r="J53" s="43">
        <f t="shared" si="3"/>
        <v>0</v>
      </c>
      <c r="K53" s="44"/>
    </row>
    <row r="54" spans="2:11" x14ac:dyDescent="0.3">
      <c r="B54" s="45">
        <f>Baremacion_Alumno!B54</f>
        <v>0</v>
      </c>
      <c r="C54" s="94">
        <f>Baremacion_Alumno!C54</f>
        <v>0</v>
      </c>
      <c r="D54" s="95"/>
      <c r="E54" s="96"/>
      <c r="F54" s="27">
        <f>Baremacion_Alumno!F54</f>
        <v>0</v>
      </c>
      <c r="G54" s="59" t="e">
        <f t="shared" si="2"/>
        <v>#VALUE!</v>
      </c>
      <c r="H54" s="61">
        <f>IF(I54="S",IF(J54="",#REF!,J54*$C$31),IF(I54="s",IF(J54="",#REF!,J54*$C$31),0))</f>
        <v>0</v>
      </c>
      <c r="I54" s="42"/>
      <c r="J54" s="43">
        <f t="shared" si="3"/>
        <v>0</v>
      </c>
      <c r="K54" s="44"/>
    </row>
    <row r="55" spans="2:11" x14ac:dyDescent="0.3">
      <c r="B55" s="45">
        <f>Baremacion_Alumno!B55</f>
        <v>0</v>
      </c>
      <c r="C55" s="94">
        <f>Baremacion_Alumno!C55</f>
        <v>0</v>
      </c>
      <c r="D55" s="95"/>
      <c r="E55" s="96"/>
      <c r="F55" s="27">
        <f>Baremacion_Alumno!F55</f>
        <v>0</v>
      </c>
      <c r="G55" s="59" t="e">
        <f t="shared" si="2"/>
        <v>#VALUE!</v>
      </c>
      <c r="H55" s="61">
        <f>IF(I55="S",IF(J55="",#REF!,J55*$C$31),IF(I55="s",IF(J55="",#REF!,J55*$C$31),0))</f>
        <v>0</v>
      </c>
      <c r="I55" s="42"/>
      <c r="J55" s="43">
        <f t="shared" si="3"/>
        <v>0</v>
      </c>
      <c r="K55" s="44"/>
    </row>
    <row r="56" spans="2:11" x14ac:dyDescent="0.3">
      <c r="B56" s="45">
        <f>Baremacion_Alumno!B56</f>
        <v>0</v>
      </c>
      <c r="C56" s="94">
        <f>Baremacion_Alumno!C56</f>
        <v>0</v>
      </c>
      <c r="D56" s="95"/>
      <c r="E56" s="96"/>
      <c r="F56" s="27">
        <f>Baremacion_Alumno!F56</f>
        <v>0</v>
      </c>
      <c r="G56" s="59" t="e">
        <f t="shared" si="2"/>
        <v>#VALUE!</v>
      </c>
      <c r="H56" s="61">
        <f>IF(I56="S",IF(J56="",#REF!,J56*$C$31),IF(I56="s",IF(J56="",#REF!,J56*$C$31),0))</f>
        <v>0</v>
      </c>
      <c r="I56" s="42"/>
      <c r="J56" s="43">
        <f t="shared" si="3"/>
        <v>0</v>
      </c>
      <c r="K56" s="44"/>
    </row>
    <row r="57" spans="2:11" x14ac:dyDescent="0.3">
      <c r="B57" s="45">
        <f>Baremacion_Alumno!B57</f>
        <v>0</v>
      </c>
      <c r="C57" s="94">
        <f>Baremacion_Alumno!C57</f>
        <v>0</v>
      </c>
      <c r="D57" s="95"/>
      <c r="E57" s="96"/>
      <c r="F57" s="27">
        <f>Baremacion_Alumno!F57</f>
        <v>0</v>
      </c>
      <c r="G57" s="59" t="e">
        <f t="shared" si="2"/>
        <v>#VALUE!</v>
      </c>
      <c r="H57" s="61">
        <f>IF(I57="S",IF(J57="",#REF!,J57*$C$31),IF(I57="s",IF(J57="",#REF!,J57*$C$31),0))</f>
        <v>0</v>
      </c>
      <c r="I57" s="42"/>
      <c r="J57" s="43">
        <f t="shared" si="3"/>
        <v>0</v>
      </c>
      <c r="K57" s="44"/>
    </row>
    <row r="58" spans="2:11" x14ac:dyDescent="0.3">
      <c r="B58" s="45">
        <f>Baremacion_Alumno!B58</f>
        <v>0</v>
      </c>
      <c r="C58" s="94">
        <f>Baremacion_Alumno!C58</f>
        <v>0</v>
      </c>
      <c r="D58" s="95"/>
      <c r="E58" s="96"/>
      <c r="F58" s="27">
        <f>Baremacion_Alumno!F58</f>
        <v>0</v>
      </c>
      <c r="G58" s="59" t="e">
        <f t="shared" si="2"/>
        <v>#VALUE!</v>
      </c>
      <c r="H58" s="61">
        <f>IF(I58="S",IF(J58="",#REF!,J58*$C$31),IF(I58="s",IF(J58="",#REF!,J58*$C$31),0))</f>
        <v>0</v>
      </c>
      <c r="I58" s="42"/>
      <c r="J58" s="43">
        <f t="shared" si="3"/>
        <v>0</v>
      </c>
      <c r="K58" s="44"/>
    </row>
    <row r="59" spans="2:11" x14ac:dyDescent="0.3">
      <c r="B59" s="45">
        <f>Baremacion_Alumno!B59</f>
        <v>0</v>
      </c>
      <c r="C59" s="94">
        <f>Baremacion_Alumno!C59</f>
        <v>0</v>
      </c>
      <c r="D59" s="95"/>
      <c r="E59" s="96"/>
      <c r="F59" s="27">
        <f>Baremacion_Alumno!F59</f>
        <v>0</v>
      </c>
      <c r="G59" s="59" t="e">
        <f t="shared" si="2"/>
        <v>#VALUE!</v>
      </c>
      <c r="H59" s="61">
        <f>IF(I59="S",IF(J59="",#REF!,J59*$C$31),IF(I59="s",IF(J59="",#REF!,J59*$C$31),0))</f>
        <v>0</v>
      </c>
      <c r="I59" s="42"/>
      <c r="J59" s="43">
        <f t="shared" si="3"/>
        <v>0</v>
      </c>
      <c r="K59" s="44"/>
    </row>
    <row r="60" spans="2:11" x14ac:dyDescent="0.3">
      <c r="B60" s="45">
        <f>Baremacion_Alumno!B60</f>
        <v>0</v>
      </c>
      <c r="C60" s="94">
        <f>Baremacion_Alumno!C60</f>
        <v>0</v>
      </c>
      <c r="D60" s="95"/>
      <c r="E60" s="96"/>
      <c r="F60" s="27">
        <f>Baremacion_Alumno!F60</f>
        <v>0</v>
      </c>
      <c r="G60" s="59" t="e">
        <f t="shared" si="2"/>
        <v>#VALUE!</v>
      </c>
      <c r="H60" s="61">
        <f>IF(I60="S",IF(J60="",#REF!,J60*$C$31),IF(I60="s",IF(J60="",#REF!,J60*$C$31),0))</f>
        <v>0</v>
      </c>
      <c r="I60" s="42"/>
      <c r="J60" s="43">
        <f t="shared" si="3"/>
        <v>0</v>
      </c>
      <c r="K60" s="44"/>
    </row>
    <row r="61" spans="2:11" x14ac:dyDescent="0.3">
      <c r="B61" s="45">
        <f>Baremacion_Alumno!B61</f>
        <v>0</v>
      </c>
      <c r="C61" s="94">
        <f>Baremacion_Alumno!C61</f>
        <v>0</v>
      </c>
      <c r="D61" s="95"/>
      <c r="E61" s="96"/>
      <c r="F61" s="27">
        <f>Baremacion_Alumno!F61</f>
        <v>0</v>
      </c>
      <c r="G61" s="59" t="e">
        <f t="shared" si="2"/>
        <v>#VALUE!</v>
      </c>
      <c r="H61" s="61">
        <f>IF(I61="S",IF(J61="",#REF!,J61*$C$31),IF(I61="s",IF(J61="",#REF!,J61*$C$31),0))</f>
        <v>0</v>
      </c>
      <c r="I61" s="42"/>
      <c r="J61" s="43">
        <f t="shared" si="3"/>
        <v>0</v>
      </c>
      <c r="K61" s="44"/>
    </row>
    <row r="62" spans="2:11" x14ac:dyDescent="0.3">
      <c r="B62" s="45">
        <f>Baremacion_Alumno!B62</f>
        <v>0</v>
      </c>
      <c r="C62" s="94">
        <f>Baremacion_Alumno!C62</f>
        <v>0</v>
      </c>
      <c r="D62" s="95"/>
      <c r="E62" s="96"/>
      <c r="F62" s="27">
        <f>Baremacion_Alumno!F62</f>
        <v>0</v>
      </c>
      <c r="G62" s="59" t="e">
        <f t="shared" si="2"/>
        <v>#VALUE!</v>
      </c>
      <c r="H62" s="61">
        <f>IF(I62="S",IF(J62="",#REF!,J62*$C$31),IF(I62="s",IF(J62="",#REF!,J62*$C$31),0))</f>
        <v>0</v>
      </c>
      <c r="I62" s="42"/>
      <c r="J62" s="43">
        <f t="shared" si="3"/>
        <v>0</v>
      </c>
      <c r="K62" s="44"/>
    </row>
    <row r="63" spans="2:11" x14ac:dyDescent="0.3">
      <c r="B63" s="45">
        <f>Baremacion_Alumno!B63</f>
        <v>0</v>
      </c>
      <c r="C63" s="94">
        <f>Baremacion_Alumno!C63</f>
        <v>0</v>
      </c>
      <c r="D63" s="95"/>
      <c r="E63" s="96"/>
      <c r="F63" s="27">
        <f>Baremacion_Alumno!F63</f>
        <v>0</v>
      </c>
      <c r="G63" s="59" t="e">
        <f t="shared" si="2"/>
        <v>#VALUE!</v>
      </c>
      <c r="H63" s="61">
        <f>IF(I63="S",IF(J63="",#REF!,J63*$C$31),IF(I63="s",IF(J63="",#REF!,J63*$C$31),0))</f>
        <v>0</v>
      </c>
      <c r="I63" s="42"/>
      <c r="J63" s="43">
        <f t="shared" si="3"/>
        <v>0</v>
      </c>
      <c r="K63" s="44"/>
    </row>
    <row r="64" spans="2:11" x14ac:dyDescent="0.3">
      <c r="B64" s="45">
        <f>Baremacion_Alumno!B64</f>
        <v>0</v>
      </c>
      <c r="C64" s="94">
        <f>Baremacion_Alumno!C64</f>
        <v>0</v>
      </c>
      <c r="D64" s="95"/>
      <c r="E64" s="96"/>
      <c r="F64" s="27">
        <f>Baremacion_Alumno!F64</f>
        <v>0</v>
      </c>
      <c r="G64" s="59" t="e">
        <f t="shared" si="2"/>
        <v>#VALUE!</v>
      </c>
      <c r="H64" s="61">
        <f>IF(I64="S",IF(J64="",#REF!,J64*$C$31),IF(I64="s",IF(J64="",#REF!,J64*$C$31),0))</f>
        <v>0</v>
      </c>
      <c r="I64" s="42"/>
      <c r="J64" s="43">
        <f t="shared" si="3"/>
        <v>0</v>
      </c>
      <c r="K64" s="44"/>
    </row>
    <row r="65" spans="2:11" x14ac:dyDescent="0.3">
      <c r="B65" s="45">
        <f>Baremacion_Alumno!B65</f>
        <v>0</v>
      </c>
      <c r="C65" s="94">
        <f>Baremacion_Alumno!C65</f>
        <v>0</v>
      </c>
      <c r="D65" s="95"/>
      <c r="E65" s="96"/>
      <c r="F65" s="27">
        <f>Baremacion_Alumno!F65</f>
        <v>0</v>
      </c>
      <c r="G65" s="59" t="e">
        <f t="shared" si="2"/>
        <v>#VALUE!</v>
      </c>
      <c r="H65" s="61">
        <f>IF(I65="S",IF(J65="",#REF!,J65*$C$31),IF(I65="s",IF(J65="",#REF!,J65*$C$31),0))</f>
        <v>0</v>
      </c>
      <c r="I65" s="42"/>
      <c r="J65" s="43">
        <f t="shared" si="3"/>
        <v>0</v>
      </c>
      <c r="K65" s="44"/>
    </row>
    <row r="66" spans="2:11" x14ac:dyDescent="0.3">
      <c r="B66" s="45">
        <f>Baremacion_Alumno!B66</f>
        <v>0</v>
      </c>
      <c r="C66" s="94">
        <f>Baremacion_Alumno!C66</f>
        <v>0</v>
      </c>
      <c r="D66" s="95"/>
      <c r="E66" s="96"/>
      <c r="F66" s="27">
        <f>Baremacion_Alumno!F66</f>
        <v>0</v>
      </c>
      <c r="G66" s="59" t="e">
        <f t="shared" si="2"/>
        <v>#VALUE!</v>
      </c>
      <c r="H66" s="61">
        <f>IF(I66="S",IF(J66="",#REF!,J66*$C$31),IF(I66="s",IF(J66="",#REF!,J66*$C$31),0))</f>
        <v>0</v>
      </c>
      <c r="I66" s="42"/>
      <c r="J66" s="43">
        <f t="shared" si="3"/>
        <v>0</v>
      </c>
      <c r="K66" s="44"/>
    </row>
    <row r="67" spans="2:11" x14ac:dyDescent="0.3">
      <c r="B67" s="45">
        <f>Baremacion_Alumno!B67</f>
        <v>0</v>
      </c>
      <c r="C67" s="94">
        <f>Baremacion_Alumno!C67</f>
        <v>0</v>
      </c>
      <c r="D67" s="95"/>
      <c r="E67" s="96"/>
      <c r="F67" s="27">
        <f>Baremacion_Alumno!F67</f>
        <v>0</v>
      </c>
      <c r="G67" s="59" t="e">
        <f t="shared" si="2"/>
        <v>#VALUE!</v>
      </c>
      <c r="H67" s="61">
        <f>IF(I67="S",IF(J67="",#REF!,J67*$C$31),IF(I67="s",IF(J67="",#REF!,J67*$C$31),0))</f>
        <v>0</v>
      </c>
      <c r="I67" s="42"/>
      <c r="J67" s="43">
        <f t="shared" si="3"/>
        <v>0</v>
      </c>
      <c r="K67" s="44"/>
    </row>
    <row r="68" spans="2:11" x14ac:dyDescent="0.3">
      <c r="B68" s="45">
        <f>Baremacion_Alumno!B68</f>
        <v>0</v>
      </c>
      <c r="C68" s="94">
        <f>Baremacion_Alumno!C68</f>
        <v>0</v>
      </c>
      <c r="D68" s="95"/>
      <c r="E68" s="96"/>
      <c r="F68" s="27">
        <f>Baremacion_Alumno!F68</f>
        <v>0</v>
      </c>
      <c r="G68" s="59" t="e">
        <f t="shared" si="2"/>
        <v>#VALUE!</v>
      </c>
      <c r="H68" s="61">
        <f>IF(I68="S",IF(J68="",#REF!,J68*$C$31),IF(I68="s",IF(J68="",#REF!,J68*$C$31),0))</f>
        <v>0</v>
      </c>
      <c r="I68" s="42"/>
      <c r="J68" s="43">
        <f t="shared" si="3"/>
        <v>0</v>
      </c>
      <c r="K68" s="44"/>
    </row>
    <row r="69" spans="2:11" x14ac:dyDescent="0.3">
      <c r="B69" s="45">
        <f>Baremacion_Alumno!B69</f>
        <v>0</v>
      </c>
      <c r="C69" s="94">
        <f>Baremacion_Alumno!C69</f>
        <v>0</v>
      </c>
      <c r="D69" s="95"/>
      <c r="E69" s="96"/>
      <c r="F69" s="27">
        <f>Baremacion_Alumno!F69</f>
        <v>0</v>
      </c>
      <c r="G69" s="59" t="e">
        <f t="shared" si="2"/>
        <v>#VALUE!</v>
      </c>
      <c r="H69" s="61">
        <f>IF(I69="S",IF(J69="",#REF!,J69*$C$31),IF(I69="s",IF(J69="",#REF!,J69*$C$31),0))</f>
        <v>0</v>
      </c>
      <c r="I69" s="42"/>
      <c r="J69" s="43">
        <f t="shared" si="3"/>
        <v>0</v>
      </c>
      <c r="K69" s="44"/>
    </row>
    <row r="70" spans="2:11" x14ac:dyDescent="0.3">
      <c r="B70" s="45">
        <f>Baremacion_Alumno!B70</f>
        <v>0</v>
      </c>
      <c r="C70" s="94">
        <f>Baremacion_Alumno!C70</f>
        <v>0</v>
      </c>
      <c r="D70" s="95"/>
      <c r="E70" s="96"/>
      <c r="F70" s="27">
        <f>Baremacion_Alumno!F70</f>
        <v>0</v>
      </c>
      <c r="G70" s="59" t="e">
        <f t="shared" si="2"/>
        <v>#VALUE!</v>
      </c>
      <c r="H70" s="61">
        <f>IF(I70="S",IF(J70="",#REF!,J70*$C$31),IF(I70="s",IF(J70="",#REF!,J70*$C$31),0))</f>
        <v>0</v>
      </c>
      <c r="I70" s="42"/>
      <c r="J70" s="43">
        <f t="shared" si="3"/>
        <v>0</v>
      </c>
      <c r="K70" s="44"/>
    </row>
    <row r="71" spans="2:11" x14ac:dyDescent="0.3">
      <c r="B71" s="45">
        <f>Baremacion_Alumno!B71</f>
        <v>0</v>
      </c>
      <c r="C71" s="94">
        <f>Baremacion_Alumno!C71</f>
        <v>0</v>
      </c>
      <c r="D71" s="95"/>
      <c r="E71" s="96"/>
      <c r="F71" s="27">
        <f>Baremacion_Alumno!F71</f>
        <v>0</v>
      </c>
      <c r="G71" s="59" t="e">
        <f t="shared" si="2"/>
        <v>#VALUE!</v>
      </c>
      <c r="H71" s="61">
        <f>IF(I71="S",IF(J71="",#REF!,J71*$C$31),IF(I71="s",IF(J71="",#REF!,J71*$C$31),0))</f>
        <v>0</v>
      </c>
      <c r="I71" s="42"/>
      <c r="J71" s="43">
        <f t="shared" si="3"/>
        <v>0</v>
      </c>
      <c r="K71" s="44"/>
    </row>
    <row r="72" spans="2:11" x14ac:dyDescent="0.3">
      <c r="B72" s="45">
        <f>Baremacion_Alumno!B72</f>
        <v>0</v>
      </c>
      <c r="C72" s="94">
        <f>Baremacion_Alumno!C72</f>
        <v>0</v>
      </c>
      <c r="D72" s="95"/>
      <c r="E72" s="96"/>
      <c r="F72" s="27">
        <f>Baremacion_Alumno!F72</f>
        <v>0</v>
      </c>
      <c r="G72" s="59" t="e">
        <f t="shared" si="2"/>
        <v>#VALUE!</v>
      </c>
      <c r="H72" s="61">
        <f>IF(I72="S",IF(J72="",#REF!,J72*$C$31),IF(I72="s",IF(J72="",#REF!,J72*$C$31),0))</f>
        <v>0</v>
      </c>
      <c r="I72" s="42"/>
      <c r="J72" s="43">
        <f t="shared" si="3"/>
        <v>0</v>
      </c>
      <c r="K72" s="44"/>
    </row>
    <row r="73" spans="2:11" x14ac:dyDescent="0.3">
      <c r="B73" s="45">
        <f>Baremacion_Alumno!B73</f>
        <v>0</v>
      </c>
      <c r="C73" s="94">
        <f>Baremacion_Alumno!C73</f>
        <v>0</v>
      </c>
      <c r="D73" s="95"/>
      <c r="E73" s="96"/>
      <c r="F73" s="27">
        <f>Baremacion_Alumno!F73</f>
        <v>0</v>
      </c>
      <c r="G73" s="59" t="e">
        <f t="shared" si="2"/>
        <v>#VALUE!</v>
      </c>
      <c r="H73" s="61">
        <f>IF(I73="S",IF(J73="",#REF!,J73*$C$31),IF(I73="s",IF(J73="",#REF!,J73*$C$31),0))</f>
        <v>0</v>
      </c>
      <c r="I73" s="42"/>
      <c r="J73" s="43">
        <f t="shared" si="3"/>
        <v>0</v>
      </c>
      <c r="K73" s="44"/>
    </row>
    <row r="74" spans="2:11" x14ac:dyDescent="0.3">
      <c r="B74" s="45">
        <f>Baremacion_Alumno!B74</f>
        <v>0</v>
      </c>
      <c r="C74" s="94">
        <f>Baremacion_Alumno!C74</f>
        <v>0</v>
      </c>
      <c r="D74" s="95"/>
      <c r="E74" s="96"/>
      <c r="F74" s="27">
        <f>Baremacion_Alumno!F74</f>
        <v>0</v>
      </c>
      <c r="G74" s="59" t="e">
        <f t="shared" si="2"/>
        <v>#VALUE!</v>
      </c>
      <c r="H74" s="61">
        <f>IF(I74="S",IF(J74="",#REF!,J74*$C$31),IF(I74="s",IF(J74="",#REF!,J74*$C$31),0))</f>
        <v>0</v>
      </c>
      <c r="I74" s="42"/>
      <c r="J74" s="43">
        <f t="shared" si="3"/>
        <v>0</v>
      </c>
      <c r="K74" s="44"/>
    </row>
    <row r="75" spans="2:11" x14ac:dyDescent="0.3">
      <c r="B75" s="45">
        <f>Baremacion_Alumno!B75</f>
        <v>0</v>
      </c>
      <c r="C75" s="94">
        <f>Baremacion_Alumno!C75</f>
        <v>0</v>
      </c>
      <c r="D75" s="95"/>
      <c r="E75" s="96"/>
      <c r="F75" s="27">
        <f>Baremacion_Alumno!F75</f>
        <v>0</v>
      </c>
      <c r="G75" s="59" t="e">
        <f t="shared" si="2"/>
        <v>#VALUE!</v>
      </c>
      <c r="H75" s="61">
        <f>IF(I75="S",IF(J75="",#REF!,J75*$C$31),IF(I75="s",IF(J75="",#REF!,J75*$C$31),0))</f>
        <v>0</v>
      </c>
      <c r="I75" s="42"/>
      <c r="J75" s="43">
        <f t="shared" si="3"/>
        <v>0</v>
      </c>
      <c r="K75" s="44"/>
    </row>
    <row r="76" spans="2:11" x14ac:dyDescent="0.3">
      <c r="B76" s="45">
        <f>Baremacion_Alumno!B76</f>
        <v>0</v>
      </c>
      <c r="C76" s="94">
        <f>Baremacion_Alumno!C76</f>
        <v>0</v>
      </c>
      <c r="D76" s="95"/>
      <c r="E76" s="96"/>
      <c r="F76" s="27">
        <f>Baremacion_Alumno!F76</f>
        <v>0</v>
      </c>
      <c r="G76" s="59" t="e">
        <f t="shared" si="2"/>
        <v>#VALUE!</v>
      </c>
      <c r="H76" s="61">
        <f>IF(I76="S",IF(J76="",#REF!,J76*$C$31),IF(I76="s",IF(J76="",#REF!,J76*$C$31),0))</f>
        <v>0</v>
      </c>
      <c r="I76" s="42"/>
      <c r="J76" s="43">
        <f t="shared" si="3"/>
        <v>0</v>
      </c>
      <c r="K76" s="44"/>
    </row>
    <row r="77" spans="2:11" x14ac:dyDescent="0.3">
      <c r="B77" s="45">
        <f>Baremacion_Alumno!B77</f>
        <v>0</v>
      </c>
      <c r="C77" s="94">
        <f>Baremacion_Alumno!C77</f>
        <v>0</v>
      </c>
      <c r="D77" s="95"/>
      <c r="E77" s="96"/>
      <c r="F77" s="27">
        <f>Baremacion_Alumno!F77</f>
        <v>0</v>
      </c>
      <c r="G77" s="59" t="e">
        <f t="shared" si="2"/>
        <v>#VALUE!</v>
      </c>
      <c r="H77" s="61">
        <f>IF(I77="S",IF(J77="",#REF!,J77*$C$31),IF(I77="s",IF(J77="",#REF!,J77*$C$31),0))</f>
        <v>0</v>
      </c>
      <c r="I77" s="42"/>
      <c r="J77" s="43">
        <f t="shared" si="3"/>
        <v>0</v>
      </c>
      <c r="K77" s="44"/>
    </row>
    <row r="78" spans="2:11" x14ac:dyDescent="0.3">
      <c r="B78" s="45">
        <f>Baremacion_Alumno!B78</f>
        <v>0</v>
      </c>
      <c r="C78" s="94">
        <f>Baremacion_Alumno!C78</f>
        <v>0</v>
      </c>
      <c r="D78" s="95"/>
      <c r="E78" s="96"/>
      <c r="F78" s="27">
        <f>Baremacion_Alumno!F78</f>
        <v>0</v>
      </c>
      <c r="G78" s="59" t="e">
        <f t="shared" si="2"/>
        <v>#VALUE!</v>
      </c>
      <c r="H78" s="61">
        <f>IF(I78="S",IF(J78="",#REF!,J78*$C$31),IF(I78="s",IF(J78="",#REF!,J78*$C$31),0))</f>
        <v>0</v>
      </c>
      <c r="I78" s="42"/>
      <c r="J78" s="43">
        <f t="shared" si="3"/>
        <v>0</v>
      </c>
      <c r="K78" s="44"/>
    </row>
    <row r="79" spans="2:11" x14ac:dyDescent="0.3">
      <c r="B79" s="45">
        <f>Baremacion_Alumno!B79</f>
        <v>0</v>
      </c>
      <c r="C79" s="94">
        <f>Baremacion_Alumno!C79</f>
        <v>0</v>
      </c>
      <c r="D79" s="95"/>
      <c r="E79" s="96"/>
      <c r="F79" s="27">
        <f>Baremacion_Alumno!F79</f>
        <v>0</v>
      </c>
      <c r="G79" s="59" t="e">
        <f t="shared" si="2"/>
        <v>#VALUE!</v>
      </c>
      <c r="H79" s="61">
        <f>IF(I79="S",IF(J79="",#REF!,J79*$C$31),IF(I79="s",IF(J79="",#REF!,J79*$C$31),0))</f>
        <v>0</v>
      </c>
      <c r="I79" s="42"/>
      <c r="J79" s="43">
        <f t="shared" si="3"/>
        <v>0</v>
      </c>
      <c r="K79" s="44"/>
    </row>
    <row r="80" spans="2:11" x14ac:dyDescent="0.3">
      <c r="B80" s="45">
        <f>Baremacion_Alumno!B80</f>
        <v>0</v>
      </c>
      <c r="C80" s="94">
        <f>Baremacion_Alumno!C80</f>
        <v>0</v>
      </c>
      <c r="D80" s="95"/>
      <c r="E80" s="96"/>
      <c r="F80" s="27">
        <f>Baremacion_Alumno!F80</f>
        <v>0</v>
      </c>
      <c r="G80" s="59" t="e">
        <f t="shared" si="2"/>
        <v>#VALUE!</v>
      </c>
      <c r="H80" s="61">
        <f>IF(I80="S",IF(J80="",#REF!,J80*$C$31),IF(I80="s",IF(J80="",#REF!,J80*$C$31),0))</f>
        <v>0</v>
      </c>
      <c r="I80" s="42"/>
      <c r="J80" s="43">
        <f t="shared" si="3"/>
        <v>0</v>
      </c>
      <c r="K80" s="44"/>
    </row>
    <row r="81" spans="2:11" x14ac:dyDescent="0.3">
      <c r="B81" s="45">
        <f>Baremacion_Alumno!B81</f>
        <v>0</v>
      </c>
      <c r="C81" s="94">
        <f>Baremacion_Alumno!C81</f>
        <v>0</v>
      </c>
      <c r="D81" s="95"/>
      <c r="E81" s="96"/>
      <c r="F81" s="27">
        <f>Baremacion_Alumno!F81</f>
        <v>0</v>
      </c>
      <c r="G81" s="59" t="e">
        <f t="shared" si="2"/>
        <v>#VALUE!</v>
      </c>
      <c r="H81" s="61">
        <f>IF(I81="S",IF(J81="",#REF!,J81*$C$31),IF(I81="s",IF(J81="",#REF!,J81*$C$31),0))</f>
        <v>0</v>
      </c>
      <c r="I81" s="42"/>
      <c r="J81" s="43">
        <f t="shared" si="3"/>
        <v>0</v>
      </c>
      <c r="K81" s="44"/>
    </row>
    <row r="82" spans="2:11" x14ac:dyDescent="0.3">
      <c r="B82" s="45">
        <f>Baremacion_Alumno!B82</f>
        <v>0</v>
      </c>
      <c r="C82" s="94">
        <f>Baremacion_Alumno!C82</f>
        <v>0</v>
      </c>
      <c r="D82" s="95"/>
      <c r="E82" s="96"/>
      <c r="F82" s="27">
        <f>Baremacion_Alumno!F82</f>
        <v>0</v>
      </c>
      <c r="G82" s="59" t="e">
        <f t="shared" si="2"/>
        <v>#VALUE!</v>
      </c>
      <c r="H82" s="61">
        <f>IF(I82="S",IF(J82="",#REF!,J82*$C$31),IF(I82="s",IF(J82="",#REF!,J82*$C$31),0))</f>
        <v>0</v>
      </c>
      <c r="I82" s="42"/>
      <c r="J82" s="43">
        <f t="shared" si="3"/>
        <v>0</v>
      </c>
      <c r="K82" s="44"/>
    </row>
    <row r="83" spans="2:11" x14ac:dyDescent="0.3">
      <c r="B83" s="45">
        <f>Baremacion_Alumno!B83</f>
        <v>0</v>
      </c>
      <c r="C83" s="94">
        <f>Baremacion_Alumno!C83</f>
        <v>0</v>
      </c>
      <c r="D83" s="95"/>
      <c r="E83" s="96"/>
      <c r="F83" s="27">
        <f>Baremacion_Alumno!F83</f>
        <v>0</v>
      </c>
      <c r="G83" s="59" t="e">
        <f t="shared" si="2"/>
        <v>#VALUE!</v>
      </c>
      <c r="H83" s="61">
        <f>IF(I83="S",IF(J83="",#REF!,J83*$C$31),IF(I83="s",IF(J83="",#REF!,J83*$C$31),0))</f>
        <v>0</v>
      </c>
      <c r="I83" s="42"/>
      <c r="J83" s="43">
        <f t="shared" si="3"/>
        <v>0</v>
      </c>
      <c r="K83" s="44"/>
    </row>
    <row r="84" spans="2:11" x14ac:dyDescent="0.3">
      <c r="B84" s="45">
        <f>Baremacion_Alumno!B84</f>
        <v>0</v>
      </c>
      <c r="C84" s="94">
        <f>Baremacion_Alumno!C84</f>
        <v>0</v>
      </c>
      <c r="D84" s="95"/>
      <c r="E84" s="96"/>
      <c r="F84" s="27">
        <f>Baremacion_Alumno!F84</f>
        <v>0</v>
      </c>
      <c r="G84" s="59" t="e">
        <f t="shared" si="2"/>
        <v>#VALUE!</v>
      </c>
      <c r="H84" s="61">
        <f>IF(I84="S",IF(J84="",#REF!,J84*$C$31),IF(I84="s",IF(J84="",#REF!,J84*$C$31),0))</f>
        <v>0</v>
      </c>
      <c r="I84" s="42"/>
      <c r="J84" s="43">
        <f t="shared" si="3"/>
        <v>0</v>
      </c>
      <c r="K84" s="44"/>
    </row>
    <row r="85" spans="2:11" x14ac:dyDescent="0.3">
      <c r="B85" s="45">
        <f>Baremacion_Alumno!B85</f>
        <v>0</v>
      </c>
      <c r="C85" s="94">
        <f>Baremacion_Alumno!C85</f>
        <v>0</v>
      </c>
      <c r="D85" s="95"/>
      <c r="E85" s="96"/>
      <c r="F85" s="27">
        <f>Baremacion_Alumno!F85</f>
        <v>0</v>
      </c>
      <c r="G85" s="59" t="e">
        <f t="shared" si="2"/>
        <v>#VALUE!</v>
      </c>
      <c r="H85" s="61">
        <f>IF(I85="S",IF(J85="",#REF!,J85*$C$31),IF(I85="s",IF(J85="",#REF!,J85*$C$31),0))</f>
        <v>0</v>
      </c>
      <c r="I85" s="42"/>
      <c r="J85" s="43">
        <f t="shared" si="3"/>
        <v>0</v>
      </c>
      <c r="K85" s="44"/>
    </row>
    <row r="86" spans="2:11" x14ac:dyDescent="0.3">
      <c r="B86" s="45">
        <f>Baremacion_Alumno!B86</f>
        <v>0</v>
      </c>
      <c r="C86" s="94">
        <f>Baremacion_Alumno!C86</f>
        <v>0</v>
      </c>
      <c r="D86" s="95"/>
      <c r="E86" s="96"/>
      <c r="F86" s="27">
        <f>Baremacion_Alumno!F86</f>
        <v>0</v>
      </c>
      <c r="G86" s="59" t="e">
        <f t="shared" si="2"/>
        <v>#VALUE!</v>
      </c>
      <c r="H86" s="61">
        <f>IF(I86="S",IF(J86="",#REF!,J86*$C$31),IF(I86="s",IF(J86="",#REF!,J86*$C$31),0))</f>
        <v>0</v>
      </c>
      <c r="I86" s="42"/>
      <c r="J86" s="43">
        <f t="shared" si="3"/>
        <v>0</v>
      </c>
      <c r="K86" s="44"/>
    </row>
    <row r="87" spans="2:11" x14ac:dyDescent="0.3">
      <c r="B87" s="45">
        <f>Baremacion_Alumno!B87</f>
        <v>0</v>
      </c>
      <c r="C87" s="94">
        <f>Baremacion_Alumno!C87</f>
        <v>0</v>
      </c>
      <c r="D87" s="95"/>
      <c r="E87" s="96"/>
      <c r="F87" s="27">
        <f>Baremacion_Alumno!F87</f>
        <v>0</v>
      </c>
      <c r="G87" s="59" t="e">
        <f t="shared" si="2"/>
        <v>#VALUE!</v>
      </c>
      <c r="H87" s="61">
        <f>IF(I87="S",IF(J87="",#REF!,J87*$C$31),IF(I87="s",IF(J87="",#REF!,J87*$C$31),0))</f>
        <v>0</v>
      </c>
      <c r="I87" s="42"/>
      <c r="J87" s="43">
        <f t="shared" si="3"/>
        <v>0</v>
      </c>
      <c r="K87" s="44"/>
    </row>
    <row r="88" spans="2:11" x14ac:dyDescent="0.3">
      <c r="B88" s="45">
        <f>Baremacion_Alumno!B88</f>
        <v>0</v>
      </c>
      <c r="C88" s="94">
        <f>Baremacion_Alumno!C88</f>
        <v>0</v>
      </c>
      <c r="D88" s="95"/>
      <c r="E88" s="96"/>
      <c r="F88" s="27">
        <f>Baremacion_Alumno!F88</f>
        <v>0</v>
      </c>
      <c r="G88" s="59" t="e">
        <f t="shared" si="2"/>
        <v>#VALUE!</v>
      </c>
      <c r="H88" s="61">
        <f>IF(I88="S",IF(J88="",#REF!,J88*$C$31),IF(I88="s",IF(J88="",#REF!,J88*$C$31),0))</f>
        <v>0</v>
      </c>
      <c r="I88" s="42"/>
      <c r="J88" s="43">
        <f t="shared" si="3"/>
        <v>0</v>
      </c>
      <c r="K88" s="44"/>
    </row>
    <row r="89" spans="2:11" x14ac:dyDescent="0.3">
      <c r="B89" s="45">
        <f>Baremacion_Alumno!B89</f>
        <v>0</v>
      </c>
      <c r="C89" s="94">
        <f>Baremacion_Alumno!C89</f>
        <v>0</v>
      </c>
      <c r="D89" s="95"/>
      <c r="E89" s="96"/>
      <c r="F89" s="27">
        <f>Baremacion_Alumno!F89</f>
        <v>0</v>
      </c>
      <c r="G89" s="59" t="e">
        <f t="shared" si="2"/>
        <v>#VALUE!</v>
      </c>
      <c r="H89" s="61">
        <f>IF(I89="S",IF(J89="",#REF!,J89*$C$31),IF(I89="s",IF(J89="",#REF!,J89*$C$31),0))</f>
        <v>0</v>
      </c>
      <c r="I89" s="42"/>
      <c r="J89" s="43">
        <f t="shared" si="3"/>
        <v>0</v>
      </c>
      <c r="K89" s="44"/>
    </row>
    <row r="90" spans="2:11" x14ac:dyDescent="0.3">
      <c r="B90" s="45">
        <f>Baremacion_Alumno!B90</f>
        <v>0</v>
      </c>
      <c r="C90" s="94">
        <f>Baremacion_Alumno!C90</f>
        <v>0</v>
      </c>
      <c r="D90" s="95"/>
      <c r="E90" s="96"/>
      <c r="F90" s="27">
        <f>Baremacion_Alumno!F90</f>
        <v>0</v>
      </c>
      <c r="G90" s="59" t="e">
        <f t="shared" si="2"/>
        <v>#VALUE!</v>
      </c>
      <c r="H90" s="61">
        <f>IF(I90="S",IF(J90="",#REF!,J90*$C$31),IF(I90="s",IF(J90="",#REF!,J90*$C$31),0))</f>
        <v>0</v>
      </c>
      <c r="I90" s="42"/>
      <c r="J90" s="43">
        <f t="shared" si="3"/>
        <v>0</v>
      </c>
      <c r="K90" s="44"/>
    </row>
    <row r="91" spans="2:11" x14ac:dyDescent="0.3">
      <c r="B91" s="45">
        <f>Baremacion_Alumno!B91</f>
        <v>0</v>
      </c>
      <c r="C91" s="94">
        <f>Baremacion_Alumno!C91</f>
        <v>0</v>
      </c>
      <c r="D91" s="95"/>
      <c r="E91" s="96"/>
      <c r="F91" s="27">
        <f>Baremacion_Alumno!F91</f>
        <v>0</v>
      </c>
      <c r="G91" s="59" t="e">
        <f t="shared" si="2"/>
        <v>#VALUE!</v>
      </c>
      <c r="H91" s="61">
        <f>IF(I91="S",IF(J91="",#REF!,J91*$C$31),IF(I91="s",IF(J91="",#REF!,J91*$C$31),0))</f>
        <v>0</v>
      </c>
      <c r="I91" s="42"/>
      <c r="J91" s="43">
        <f t="shared" si="3"/>
        <v>0</v>
      </c>
      <c r="K91" s="44"/>
    </row>
    <row r="92" spans="2:11" x14ac:dyDescent="0.3">
      <c r="B92" s="45">
        <f>Baremacion_Alumno!B92</f>
        <v>0</v>
      </c>
      <c r="C92" s="94">
        <f>Baremacion_Alumno!C92</f>
        <v>0</v>
      </c>
      <c r="D92" s="95"/>
      <c r="E92" s="96"/>
      <c r="F92" s="27">
        <f>Baremacion_Alumno!F92</f>
        <v>0</v>
      </c>
      <c r="G92" s="59" t="e">
        <f t="shared" si="2"/>
        <v>#VALUE!</v>
      </c>
      <c r="H92" s="61">
        <f>IF(I92="S",IF(J92="",#REF!,J92*$C$31),IF(I92="s",IF(J92="",#REF!,J92*$C$31),0))</f>
        <v>0</v>
      </c>
      <c r="I92" s="42"/>
      <c r="J92" s="43">
        <f t="shared" si="3"/>
        <v>0</v>
      </c>
      <c r="K92" s="44"/>
    </row>
    <row r="93" spans="2:11" x14ac:dyDescent="0.3">
      <c r="B93" s="45">
        <f>Baremacion_Alumno!B93</f>
        <v>0</v>
      </c>
      <c r="C93" s="94">
        <f>Baremacion_Alumno!C93</f>
        <v>0</v>
      </c>
      <c r="D93" s="95"/>
      <c r="E93" s="96"/>
      <c r="F93" s="27">
        <f>Baremacion_Alumno!F93</f>
        <v>0</v>
      </c>
      <c r="G93" s="59" t="e">
        <f t="shared" si="2"/>
        <v>#VALUE!</v>
      </c>
      <c r="H93" s="61">
        <f>IF(I93="S",IF(J93="",#REF!,J93*$C$31),IF(I93="s",IF(J93="",#REF!,J93*$C$31),0))</f>
        <v>0</v>
      </c>
      <c r="I93" s="42"/>
      <c r="J93" s="43">
        <f t="shared" si="3"/>
        <v>0</v>
      </c>
      <c r="K93" s="44"/>
    </row>
    <row r="94" spans="2:11" x14ac:dyDescent="0.3">
      <c r="B94" s="45">
        <f>Baremacion_Alumno!B94</f>
        <v>0</v>
      </c>
      <c r="C94" s="94">
        <f>Baremacion_Alumno!C94</f>
        <v>0</v>
      </c>
      <c r="D94" s="95"/>
      <c r="E94" s="96"/>
      <c r="F94" s="27">
        <f>Baremacion_Alumno!F94</f>
        <v>0</v>
      </c>
      <c r="G94" s="59" t="e">
        <f t="shared" si="2"/>
        <v>#VALUE!</v>
      </c>
      <c r="H94" s="61">
        <f>IF(I94="S",IF(J94="",#REF!,J94*$C$31),IF(I94="s",IF(J94="",#REF!,J94*$C$31),0))</f>
        <v>0</v>
      </c>
      <c r="I94" s="42"/>
      <c r="J94" s="43">
        <f t="shared" si="3"/>
        <v>0</v>
      </c>
      <c r="K94" s="44"/>
    </row>
    <row r="95" spans="2:11" x14ac:dyDescent="0.3">
      <c r="B95" s="45">
        <f>Baremacion_Alumno!B95</f>
        <v>0</v>
      </c>
      <c r="C95" s="94">
        <f>Baremacion_Alumno!C95</f>
        <v>0</v>
      </c>
      <c r="D95" s="95"/>
      <c r="E95" s="96"/>
      <c r="F95" s="27">
        <f>Baremacion_Alumno!F95</f>
        <v>0</v>
      </c>
      <c r="G95" s="59" t="e">
        <f t="shared" si="2"/>
        <v>#VALUE!</v>
      </c>
      <c r="H95" s="61">
        <f>IF(I95="S",IF(J95="",#REF!,J95*$C$31),IF(I95="s",IF(J95="",#REF!,J95*$C$31),0))</f>
        <v>0</v>
      </c>
      <c r="I95" s="42"/>
      <c r="J95" s="43">
        <f t="shared" si="3"/>
        <v>0</v>
      </c>
      <c r="K95" s="44"/>
    </row>
    <row r="96" spans="2:11" x14ac:dyDescent="0.3">
      <c r="B96" s="45">
        <f>Baremacion_Alumno!B96</f>
        <v>0</v>
      </c>
      <c r="C96" s="94">
        <f>Baremacion_Alumno!C96</f>
        <v>0</v>
      </c>
      <c r="D96" s="95"/>
      <c r="E96" s="96"/>
      <c r="F96" s="27">
        <f>Baremacion_Alumno!F96</f>
        <v>0</v>
      </c>
      <c r="G96" s="59" t="e">
        <f t="shared" si="2"/>
        <v>#VALUE!</v>
      </c>
      <c r="H96" s="61">
        <f>IF(I96="S",IF(J96="",#REF!,J96*$C$31),IF(I96="s",IF(J96="",#REF!,J96*$C$31),0))</f>
        <v>0</v>
      </c>
      <c r="I96" s="42"/>
      <c r="J96" s="43">
        <f t="shared" si="3"/>
        <v>0</v>
      </c>
      <c r="K96" s="44"/>
    </row>
    <row r="97" spans="2:11" x14ac:dyDescent="0.3">
      <c r="B97" s="45">
        <f>Baremacion_Alumno!B97</f>
        <v>0</v>
      </c>
      <c r="C97" s="94">
        <f>Baremacion_Alumno!C97</f>
        <v>0</v>
      </c>
      <c r="D97" s="95"/>
      <c r="E97" s="96"/>
      <c r="F97" s="27">
        <f>Baremacion_Alumno!F97</f>
        <v>0</v>
      </c>
      <c r="G97" s="59" t="e">
        <f t="shared" si="2"/>
        <v>#VALUE!</v>
      </c>
      <c r="H97" s="61">
        <f>IF(I97="S",IF(J97="",#REF!,J97*$C$31),IF(I97="s",IF(J97="",#REF!,J97*$C$31),0))</f>
        <v>0</v>
      </c>
      <c r="I97" s="42"/>
      <c r="J97" s="43">
        <f t="shared" si="3"/>
        <v>0</v>
      </c>
      <c r="K97" s="44"/>
    </row>
    <row r="98" spans="2:11" x14ac:dyDescent="0.3">
      <c r="B98" s="45">
        <f>Baremacion_Alumno!B98</f>
        <v>0</v>
      </c>
      <c r="C98" s="94">
        <f>Baremacion_Alumno!C98</f>
        <v>0</v>
      </c>
      <c r="D98" s="95"/>
      <c r="E98" s="96"/>
      <c r="F98" s="27">
        <f>Baremacion_Alumno!F98</f>
        <v>0</v>
      </c>
      <c r="G98" s="59" t="e">
        <f t="shared" ref="G98:G106" si="4">F98*$C$31</f>
        <v>#VALUE!</v>
      </c>
      <c r="H98" s="61">
        <f>IF(I98="S",IF(J98="",#REF!,J98*$C$31),IF(I98="s",IF(J98="",#REF!,J98*$C$31),0))</f>
        <v>0</v>
      </c>
      <c r="I98" s="42"/>
      <c r="J98" s="43">
        <f t="shared" ref="J98:J106" si="5">F98</f>
        <v>0</v>
      </c>
      <c r="K98" s="44"/>
    </row>
    <row r="99" spans="2:11" x14ac:dyDescent="0.3">
      <c r="B99" s="45">
        <f>Baremacion_Alumno!B99</f>
        <v>0</v>
      </c>
      <c r="C99" s="94">
        <f>Baremacion_Alumno!C99</f>
        <v>0</v>
      </c>
      <c r="D99" s="95"/>
      <c r="E99" s="96"/>
      <c r="F99" s="27">
        <f>Baremacion_Alumno!F99</f>
        <v>0</v>
      </c>
      <c r="G99" s="59" t="e">
        <f t="shared" si="4"/>
        <v>#VALUE!</v>
      </c>
      <c r="H99" s="61">
        <f>IF(I99="S",IF(J99="",#REF!,J99*$C$31),IF(I99="s",IF(J99="",#REF!,J99*$C$31),0))</f>
        <v>0</v>
      </c>
      <c r="I99" s="42"/>
      <c r="J99" s="43">
        <f t="shared" si="5"/>
        <v>0</v>
      </c>
      <c r="K99" s="44"/>
    </row>
    <row r="100" spans="2:11" x14ac:dyDescent="0.3">
      <c r="B100" s="45">
        <f>Baremacion_Alumno!B100</f>
        <v>0</v>
      </c>
      <c r="C100" s="94">
        <f>Baremacion_Alumno!C100</f>
        <v>0</v>
      </c>
      <c r="D100" s="95"/>
      <c r="E100" s="96"/>
      <c r="F100" s="27">
        <f>Baremacion_Alumno!F100</f>
        <v>0</v>
      </c>
      <c r="G100" s="59" t="e">
        <f t="shared" si="4"/>
        <v>#VALUE!</v>
      </c>
      <c r="H100" s="61">
        <f>IF(I100="S",IF(J100="",#REF!,J100*$C$31),IF(I100="s",IF(J100="",#REF!,J100*$C$31),0))</f>
        <v>0</v>
      </c>
      <c r="I100" s="42"/>
      <c r="J100" s="43">
        <f t="shared" si="5"/>
        <v>0</v>
      </c>
      <c r="K100" s="44"/>
    </row>
    <row r="101" spans="2:11" x14ac:dyDescent="0.3">
      <c r="B101" s="45">
        <f>Baremacion_Alumno!B101</f>
        <v>0</v>
      </c>
      <c r="C101" s="94">
        <f>Baremacion_Alumno!C101</f>
        <v>0</v>
      </c>
      <c r="D101" s="95"/>
      <c r="E101" s="96"/>
      <c r="F101" s="27">
        <f>Baremacion_Alumno!F101</f>
        <v>0</v>
      </c>
      <c r="G101" s="59" t="e">
        <f t="shared" si="4"/>
        <v>#VALUE!</v>
      </c>
      <c r="H101" s="61">
        <f>IF(I101="S",IF(J101="",#REF!,J101*$C$31),IF(I101="s",IF(J101="",#REF!,J101*$C$31),0))</f>
        <v>0</v>
      </c>
      <c r="I101" s="42"/>
      <c r="J101" s="43">
        <f t="shared" si="5"/>
        <v>0</v>
      </c>
      <c r="K101" s="44"/>
    </row>
    <row r="102" spans="2:11" x14ac:dyDescent="0.3">
      <c r="B102" s="45">
        <f>Baremacion_Alumno!B102</f>
        <v>0</v>
      </c>
      <c r="C102" s="94">
        <f>Baremacion_Alumno!C102</f>
        <v>0</v>
      </c>
      <c r="D102" s="95"/>
      <c r="E102" s="96"/>
      <c r="F102" s="27">
        <f>Baremacion_Alumno!F102</f>
        <v>0</v>
      </c>
      <c r="G102" s="59" t="e">
        <f t="shared" si="4"/>
        <v>#VALUE!</v>
      </c>
      <c r="H102" s="61">
        <f>IF(I102="S",IF(J102="",#REF!,J102*$C$31),IF(I102="s",IF(J102="",#REF!,J102*$C$31),0))</f>
        <v>0</v>
      </c>
      <c r="I102" s="42"/>
      <c r="J102" s="43">
        <f t="shared" si="5"/>
        <v>0</v>
      </c>
      <c r="K102" s="44"/>
    </row>
    <row r="103" spans="2:11" x14ac:dyDescent="0.3">
      <c r="B103" s="45">
        <f>Baremacion_Alumno!B103</f>
        <v>0</v>
      </c>
      <c r="C103" s="94">
        <f>Baremacion_Alumno!C103</f>
        <v>0</v>
      </c>
      <c r="D103" s="95"/>
      <c r="E103" s="96"/>
      <c r="F103" s="27">
        <f>Baremacion_Alumno!F103</f>
        <v>0</v>
      </c>
      <c r="G103" s="59" t="e">
        <f t="shared" si="4"/>
        <v>#VALUE!</v>
      </c>
      <c r="H103" s="61">
        <f>IF(I103="S",IF(J103="",#REF!,J103*$C$31),IF(I103="s",IF(J103="",#REF!,J103*$C$31),0))</f>
        <v>0</v>
      </c>
      <c r="I103" s="42"/>
      <c r="J103" s="43">
        <f t="shared" si="5"/>
        <v>0</v>
      </c>
      <c r="K103" s="44"/>
    </row>
    <row r="104" spans="2:11" x14ac:dyDescent="0.3">
      <c r="B104" s="45">
        <f>Baremacion_Alumno!B104</f>
        <v>0</v>
      </c>
      <c r="C104" s="94">
        <f>Baremacion_Alumno!C104</f>
        <v>0</v>
      </c>
      <c r="D104" s="95"/>
      <c r="E104" s="96"/>
      <c r="F104" s="27">
        <f>Baremacion_Alumno!F104</f>
        <v>0</v>
      </c>
      <c r="G104" s="59" t="e">
        <f t="shared" si="4"/>
        <v>#VALUE!</v>
      </c>
      <c r="H104" s="61">
        <f>IF(I104="S",IF(J104="",#REF!,J104*$C$31),IF(I104="s",IF(J104="",#REF!,J104*$C$31),0))</f>
        <v>0</v>
      </c>
      <c r="I104" s="42"/>
      <c r="J104" s="43">
        <f t="shared" si="5"/>
        <v>0</v>
      </c>
      <c r="K104" s="44"/>
    </row>
    <row r="105" spans="2:11" x14ac:dyDescent="0.3">
      <c r="B105" s="45">
        <f>Baremacion_Alumno!B105</f>
        <v>0</v>
      </c>
      <c r="C105" s="94">
        <f>Baremacion_Alumno!C105</f>
        <v>0</v>
      </c>
      <c r="D105" s="95"/>
      <c r="E105" s="96"/>
      <c r="F105" s="27">
        <f>Baremacion_Alumno!F105</f>
        <v>0</v>
      </c>
      <c r="G105" s="59" t="e">
        <f t="shared" si="4"/>
        <v>#VALUE!</v>
      </c>
      <c r="H105" s="61">
        <f>IF(I105="S",IF(J105="",#REF!,J105*$C$31),IF(I105="s",IF(J105="",#REF!,J105*$C$31),0))</f>
        <v>0</v>
      </c>
      <c r="I105" s="42"/>
      <c r="J105" s="43">
        <f t="shared" si="5"/>
        <v>0</v>
      </c>
      <c r="K105" s="44"/>
    </row>
    <row r="106" spans="2:11" x14ac:dyDescent="0.3">
      <c r="B106" s="45">
        <f>Baremacion_Alumno!B106</f>
        <v>0</v>
      </c>
      <c r="C106" s="94">
        <f>Baremacion_Alumno!C106</f>
        <v>0</v>
      </c>
      <c r="D106" s="95"/>
      <c r="E106" s="96"/>
      <c r="F106" s="27">
        <f>Baremacion_Alumno!F106</f>
        <v>0</v>
      </c>
      <c r="G106" s="59" t="e">
        <f t="shared" si="4"/>
        <v>#VALUE!</v>
      </c>
      <c r="H106" s="61">
        <f>IF(I106="S",IF(J106="",#REF!,J106*$C$31),IF(I106="s",IF(J106="",#REF!,J106*$C$31),0))</f>
        <v>0</v>
      </c>
      <c r="I106" s="42"/>
      <c r="J106" s="43">
        <f t="shared" si="5"/>
        <v>0</v>
      </c>
      <c r="K106" s="44"/>
    </row>
    <row r="107" spans="2:11" ht="15" thickBot="1" x14ac:dyDescent="0.35">
      <c r="B107" s="90" t="s">
        <v>45</v>
      </c>
      <c r="C107" s="91"/>
      <c r="D107" s="91"/>
      <c r="E107" s="91"/>
      <c r="F107" s="91"/>
      <c r="G107" s="60" t="e">
        <f>MIN(SUM(G33:G106),25)</f>
        <v>#VALUE!</v>
      </c>
      <c r="H107" s="62" t="e">
        <f>MIN(SUM(H33:H106),4)</f>
        <v>#VALUE!</v>
      </c>
    </row>
    <row r="108" spans="2:11" x14ac:dyDescent="0.3">
      <c r="I108" s="4"/>
    </row>
    <row r="109" spans="2:11" x14ac:dyDescent="0.3">
      <c r="I109" s="4"/>
    </row>
    <row r="110" spans="2:11" x14ac:dyDescent="0.3">
      <c r="I110" s="4"/>
    </row>
  </sheetData>
  <sheetProtection algorithmName="SHA-512" hashValue="ysIaCCl58twr5UpSJL3DyLw+IqELzvqZKPmIMNO5qg7xY5WKnzr3jldmajH0+7ipS7cGDSR+2jkP/RtWkWCEAQ==" saltValue="vIZ6B9b74jmQdYDV7usfXw==" spinCount="100000" sheet="1" objects="1" scenarios="1"/>
  <mergeCells count="89">
    <mergeCell ref="D30:G30"/>
    <mergeCell ref="B2:G2"/>
    <mergeCell ref="B5:G5"/>
    <mergeCell ref="B12:F12"/>
    <mergeCell ref="B13:F13"/>
    <mergeCell ref="B16:E16"/>
    <mergeCell ref="B17:E17"/>
    <mergeCell ref="B18:E18"/>
    <mergeCell ref="B19:F19"/>
    <mergeCell ref="B26:F26"/>
    <mergeCell ref="B27:G27"/>
    <mergeCell ref="B29:G29"/>
    <mergeCell ref="C42:E42"/>
    <mergeCell ref="D31:G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54:E54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C52:E52"/>
    <mergeCell ref="C53:E53"/>
    <mergeCell ref="C66:E66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78:E78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  <mergeCell ref="C76:E76"/>
    <mergeCell ref="C77:E77"/>
    <mergeCell ref="C90:E90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89:E89"/>
    <mergeCell ref="C102:E102"/>
    <mergeCell ref="C91:E91"/>
    <mergeCell ref="C92:E92"/>
    <mergeCell ref="C93:E93"/>
    <mergeCell ref="C94:E94"/>
    <mergeCell ref="C95:E95"/>
    <mergeCell ref="C96:E96"/>
    <mergeCell ref="C97:E97"/>
    <mergeCell ref="C98:E98"/>
    <mergeCell ref="C99:E99"/>
    <mergeCell ref="C100:E100"/>
    <mergeCell ref="C101:E101"/>
    <mergeCell ref="C103:E103"/>
    <mergeCell ref="C104:E104"/>
    <mergeCell ref="C105:E105"/>
    <mergeCell ref="C106:E106"/>
    <mergeCell ref="B107:F107"/>
  </mergeCells>
  <dataValidations count="1">
    <dataValidation type="list" allowBlank="1" showInputMessage="1" showErrorMessage="1" sqref="C9:D9" xr:uid="{E10D7638-235C-4E91-99F1-BA76C81384F6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Baremacion_Alumno</vt:lpstr>
      <vt:lpstr>Baremacion_Ayto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Tesa Jarne</dc:creator>
  <cp:lastModifiedBy>Oscar Tesa Jarne</cp:lastModifiedBy>
  <cp:lastPrinted>2021-07-28T08:18:30Z</cp:lastPrinted>
  <dcterms:created xsi:type="dcterms:W3CDTF">2021-07-27T08:18:31Z</dcterms:created>
  <dcterms:modified xsi:type="dcterms:W3CDTF">2022-12-12T12:15:34Z</dcterms:modified>
</cp:coreProperties>
</file>